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5195" windowHeight="10830" activeTab="5"/>
  </bookViews>
  <sheets>
    <sheet name="University Total" sheetId="1" r:id="rId1"/>
    <sheet name="Undergraduate Total" sheetId="2" r:id="rId2"/>
    <sheet name="Graduate Total" sheetId="3" r:id="rId3"/>
    <sheet name="Summary Profile by Level" sheetId="4" r:id="rId4"/>
    <sheet name="CAS Grad Summary Profile" sheetId="5" r:id="rId5"/>
    <sheet name="CAS Undergrad Summary Profile" sheetId="6" r:id="rId6"/>
    <sheet name="COE Grad Summary Profile" sheetId="7" r:id="rId7"/>
    <sheet name="COE Undergrad Summary Profile" sheetId="8" r:id="rId8"/>
    <sheet name="CBM Grad Summary Profile" sheetId="9" r:id="rId9"/>
    <sheet name="CBM Undergrad Summary Profile" sheetId="10" r:id="rId10"/>
    <sheet name="NDP Summary Profile" sheetId="11" r:id="rId11"/>
  </sheets>
  <definedNames/>
  <calcPr calcId="145621"/>
</workbook>
</file>

<file path=xl/comments1.xml><?xml version="1.0" encoding="utf-8"?>
<comments xmlns="http://schemas.openxmlformats.org/spreadsheetml/2006/main">
  <authors>
    <author>Fac</author>
  </authors>
  <commentList>
    <comment ref="D6" authorId="0">
      <text>
        <r>
          <rPr>
            <b/>
            <sz val="9"/>
            <rFont val="Tahoma"/>
            <family val="2"/>
          </rPr>
          <t>Fac:</t>
        </r>
        <r>
          <rPr>
            <sz val="9"/>
            <rFont val="Tahoma"/>
            <family val="2"/>
          </rPr>
          <t xml:space="preserve">
Font not uniform.</t>
        </r>
      </text>
    </comment>
  </commentList>
</comments>
</file>

<file path=xl/sharedStrings.xml><?xml version="1.0" encoding="utf-8"?>
<sst xmlns="http://schemas.openxmlformats.org/spreadsheetml/2006/main" count="360" uniqueCount="173">
  <si>
    <t xml:space="preserve">        Total Degrees Conferred</t>
  </si>
  <si>
    <t>Race/Ethnicity</t>
  </si>
  <si>
    <t>Gender</t>
  </si>
  <si>
    <t>Total</t>
  </si>
  <si>
    <t xml:space="preserve">Male </t>
  </si>
  <si>
    <t>Female</t>
  </si>
  <si>
    <t>N</t>
  </si>
  <si>
    <t>%</t>
  </si>
  <si>
    <t>Hispanic</t>
  </si>
  <si>
    <t>Native American</t>
  </si>
  <si>
    <t>Asian</t>
  </si>
  <si>
    <t>African American</t>
  </si>
  <si>
    <t>Hawaiian Pacific</t>
  </si>
  <si>
    <t>Caucasian</t>
  </si>
  <si>
    <t>Multiracial</t>
  </si>
  <si>
    <t>Non-resident Aliens</t>
  </si>
  <si>
    <t>Unknown</t>
  </si>
  <si>
    <t>Total University</t>
  </si>
  <si>
    <t xml:space="preserve">   Undergraduate Total Degrees Conferred</t>
  </si>
  <si>
    <t>Undergraduate Degrees Total</t>
  </si>
  <si>
    <t>Graduate Total Degrees Conferred</t>
  </si>
  <si>
    <t xml:space="preserve">Hispanic </t>
  </si>
  <si>
    <t>Graduate Degrees Total</t>
  </si>
  <si>
    <t>College Totals</t>
  </si>
  <si>
    <t>College</t>
  </si>
  <si>
    <t>Level</t>
  </si>
  <si>
    <t>Asian American</t>
  </si>
  <si>
    <t>Multi-racial</t>
  </si>
  <si>
    <t>Other</t>
  </si>
  <si>
    <t>Arts &amp; Sciences</t>
  </si>
  <si>
    <t>Undergraduate</t>
  </si>
  <si>
    <t>Graduate</t>
  </si>
  <si>
    <t>Education</t>
  </si>
  <si>
    <t>Business</t>
  </si>
  <si>
    <t>Non-Traditonal Degree Programs</t>
  </si>
  <si>
    <t>College of Arts and Sciences</t>
  </si>
  <si>
    <t>Department</t>
  </si>
  <si>
    <t>Degree Program</t>
  </si>
  <si>
    <t>Ethnicity</t>
  </si>
  <si>
    <t>M.S. in Biology</t>
  </si>
  <si>
    <t>Biology</t>
  </si>
  <si>
    <t>M.S. in Chemistry</t>
  </si>
  <si>
    <t>Chemistry</t>
  </si>
  <si>
    <t>M.A. in Communication, Media &amp; Theatre</t>
  </si>
  <si>
    <t>Communication Media &amp; Theatre</t>
  </si>
  <si>
    <t>M.S. in Computer Science</t>
  </si>
  <si>
    <t>Computer Science</t>
  </si>
  <si>
    <t>M.S. in Earth Science</t>
  </si>
  <si>
    <t>Earth Science</t>
  </si>
  <si>
    <t>M.A. in English: Literature</t>
  </si>
  <si>
    <t>M.A. in English: Composition</t>
  </si>
  <si>
    <t>M.A. in English with TCP</t>
  </si>
  <si>
    <t>English</t>
  </si>
  <si>
    <t>M.A. in Geography &amp; Environmental Studies</t>
  </si>
  <si>
    <t>Geography &amp; Environmental Studies</t>
  </si>
  <si>
    <t>M.A. in History</t>
  </si>
  <si>
    <t>M.A. in History (with TCP)</t>
  </si>
  <si>
    <t>History</t>
  </si>
  <si>
    <t>Linguistics</t>
  </si>
  <si>
    <t>M.A. in Linguistics</t>
  </si>
  <si>
    <t>TESL/TEFL</t>
  </si>
  <si>
    <t>M.A. in Teaching English as a Second/Foreign Language</t>
  </si>
  <si>
    <t>M.S. in Mathematics</t>
  </si>
  <si>
    <t>M.A. in Mathematics (Elementary School Teachers)</t>
  </si>
  <si>
    <t>M.S. in Mathematics (with TCP)</t>
  </si>
  <si>
    <t>Mathematics</t>
  </si>
  <si>
    <t>M.A. in Music</t>
  </si>
  <si>
    <t>Music</t>
  </si>
  <si>
    <t>M.A. in Political Science</t>
  </si>
  <si>
    <t>Political Science</t>
  </si>
  <si>
    <t>M.A. in Gerontology</t>
  </si>
  <si>
    <t>Psychology</t>
  </si>
  <si>
    <t>M.A. in Latin American Literatures &amp; Cultures</t>
  </si>
  <si>
    <t>World Languages &amp; Cultures</t>
  </si>
  <si>
    <t>Anthropology</t>
  </si>
  <si>
    <t>B.A. in Anthropology</t>
  </si>
  <si>
    <t>Art</t>
  </si>
  <si>
    <t>B.A. in Art</t>
  </si>
  <si>
    <t>B.A. in Art (Art History)</t>
  </si>
  <si>
    <t>B.A. in Art (K-12 Teacher Cert)</t>
  </si>
  <si>
    <t>B.S. in Biology</t>
  </si>
  <si>
    <t>B.S. in Biology (Secondary Ed.)</t>
  </si>
  <si>
    <t>B.S. in Chemistry</t>
  </si>
  <si>
    <t>B.A. in Communication, Media &amp; Theatre</t>
  </si>
  <si>
    <t>B.S. in Computer Science</t>
  </si>
  <si>
    <t>B.S. in Earth Science</t>
  </si>
  <si>
    <t>Economics</t>
  </si>
  <si>
    <t>B.A. in Economics</t>
  </si>
  <si>
    <t>B.A. in English</t>
  </si>
  <si>
    <t>B.A. in English (Secondary Ed.)</t>
  </si>
  <si>
    <t>B.A. in Geography</t>
  </si>
  <si>
    <t>B.A. in Environmental Studies</t>
  </si>
  <si>
    <t>B.A. in History</t>
  </si>
  <si>
    <t>B.A. in History (Secondary Ed.)</t>
  </si>
  <si>
    <t>B.A. in Justice Studies</t>
  </si>
  <si>
    <t>B.A. in Mathematics</t>
  </si>
  <si>
    <t>B.A. in Mathematics (Secondary Ed.)</t>
  </si>
  <si>
    <t>B.A. in Music</t>
  </si>
  <si>
    <t>B.A. in Music (K-12 Teacher Cert)</t>
  </si>
  <si>
    <t>Philosophy</t>
  </si>
  <si>
    <t>B.A. in Philosophy</t>
  </si>
  <si>
    <t>Physics</t>
  </si>
  <si>
    <t>B.S. in Physics</t>
  </si>
  <si>
    <t>B.A. in Political Science</t>
  </si>
  <si>
    <t>B.A. in Psychology</t>
  </si>
  <si>
    <t>Social Work</t>
  </si>
  <si>
    <t>B.A. in Social Work</t>
  </si>
  <si>
    <t>Sociology</t>
  </si>
  <si>
    <t>B.A. in Sociology</t>
  </si>
  <si>
    <t>B.A. in French Studies</t>
  </si>
  <si>
    <t>B.A. in French</t>
  </si>
  <si>
    <t>B.A. in French (K-12 Teacher Cert)</t>
  </si>
  <si>
    <t>B.A. in Spanish</t>
  </si>
  <si>
    <t>B.A. In Spanish (K-12 Teacher Cert)</t>
  </si>
  <si>
    <t>College of Education</t>
  </si>
  <si>
    <t>Counselor Education</t>
  </si>
  <si>
    <t>M.A. in Counseling (Community)</t>
  </si>
  <si>
    <t>M.A. in Family Counseling</t>
  </si>
  <si>
    <t>M.A. in Counseling (School)</t>
  </si>
  <si>
    <t>M.A. in Counseling (Rehabilitation)</t>
  </si>
  <si>
    <t>M.A. in Inner City Studies</t>
  </si>
  <si>
    <t>M.A.T. in Language Arts-Secondary Ed.</t>
  </si>
  <si>
    <t>M.S. in Instruction of Language Arts-Secondary Ed.</t>
  </si>
  <si>
    <t>Educational Inquiry &amp; Curriculum Studies</t>
  </si>
  <si>
    <t>M.A. in Human Resource Development</t>
  </si>
  <si>
    <t>M.A. in Educational Leadership: School Leadership</t>
  </si>
  <si>
    <t>Educ Leadership &amp; Development</t>
  </si>
  <si>
    <t>M.S. in Exercise Science</t>
  </si>
  <si>
    <t>Health, Phys Educ, Rec &amp; Athletics</t>
  </si>
  <si>
    <t>Reading</t>
  </si>
  <si>
    <t>M.A. in Reading</t>
  </si>
  <si>
    <t>M.A. in Gifted Education</t>
  </si>
  <si>
    <t>M.A. in Special Education (Early Childhood)</t>
  </si>
  <si>
    <t>M.A. in Special Education (LBS I)</t>
  </si>
  <si>
    <t>M.S. in Special Education (LBS II)</t>
  </si>
  <si>
    <t>Special Education</t>
  </si>
  <si>
    <t>M.A.T. in Bilingual/Bicultural Education-Elementary</t>
  </si>
  <si>
    <t>M.S. in Instruction in Bilingual/Bicultural Education-Elem</t>
  </si>
  <si>
    <t>M.A.T. in Language Arts-Elementary Ed.</t>
  </si>
  <si>
    <t>M.S. in Instruction in Language Arts-Elem Ed.</t>
  </si>
  <si>
    <t>Teacher Education</t>
  </si>
  <si>
    <t>B.A. in Inner City Studies</t>
  </si>
  <si>
    <t>B.A. in Human Resource Development</t>
  </si>
  <si>
    <t>B.A. in Health and Wellness (Community)</t>
  </si>
  <si>
    <t>B.A. in Health and Wellness (Secondary Ed.)</t>
  </si>
  <si>
    <t>B.A. in Physical Education (K-12)</t>
  </si>
  <si>
    <t>B.A. in Special Education (LBS I)</t>
  </si>
  <si>
    <t>Special  Education</t>
  </si>
  <si>
    <t>B.A. in Elementary Education</t>
  </si>
  <si>
    <t>B.A. in Bilingual/Bicultural Education-Elementary</t>
  </si>
  <si>
    <t>B.A. in Early Childhood Education</t>
  </si>
  <si>
    <t>College of Business and Management</t>
  </si>
  <si>
    <t>M.S. in Accounting</t>
  </si>
  <si>
    <t>Accounting, Business Law, &amp; Finance</t>
  </si>
  <si>
    <t>Master of Business Administration (M.B.A.)</t>
  </si>
  <si>
    <t>Management &amp; Marketing</t>
  </si>
  <si>
    <t>B.S. in Accounting</t>
  </si>
  <si>
    <t>B.S. in Finance</t>
  </si>
  <si>
    <t>B.S. in General Business Administration</t>
  </si>
  <si>
    <t>B.S. in Management</t>
  </si>
  <si>
    <t>B.S. in Marketing</t>
  </si>
  <si>
    <t>Nontraditional Degree Programs</t>
  </si>
  <si>
    <t>B.A. in Interdisciplinary Studies</t>
  </si>
  <si>
    <t>B.A. or B.S. in University Without Walls</t>
  </si>
  <si>
    <t>B.A. in Women's and Gender Studies</t>
  </si>
  <si>
    <t>Fiscal Year 2014 Undergraduate Degrees Conferred by Gender and Ethnicity</t>
  </si>
  <si>
    <t>Fiscal Year 2014 Graduate Degrees Conferred by Gender and Ethnicity</t>
  </si>
  <si>
    <t>FY 2014 Degrees Conferred by Student Level</t>
  </si>
  <si>
    <t xml:space="preserve">     Fiscal Year 2014</t>
  </si>
  <si>
    <t xml:space="preserve">        Fiscal Year 2014</t>
  </si>
  <si>
    <t>M.A. in Literacy Education</t>
  </si>
  <si>
    <t xml:space="preserve"> </t>
  </si>
  <si>
    <t>B.A. in Latin and Latin American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</si>
</sst>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6" fillId="0" borderId="4" xfId="20" applyFont="1" applyBorder="1" applyAlignment="1">
      <alignment horizontal="right" vertical="center" wrapText="1"/>
      <protection/>
    </xf>
    <xf numFmtId="3" fontId="6" fillId="0" borderId="2" xfId="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wrapText="1"/>
      <protection/>
    </xf>
    <xf numFmtId="165" fontId="5" fillId="0" borderId="2" xfId="20" applyNumberFormat="1" applyFont="1" applyBorder="1" applyAlignment="1">
      <alignment horizontal="center" vertical="center"/>
      <protection/>
    </xf>
    <xf numFmtId="164" fontId="5" fillId="0" borderId="5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left" vertical="center" wrapText="1"/>
      <protection/>
    </xf>
    <xf numFmtId="165" fontId="5" fillId="0" borderId="6" xfId="20" applyNumberFormat="1" applyFont="1" applyBorder="1" applyAlignment="1">
      <alignment horizontal="center" vertical="center"/>
      <protection/>
    </xf>
    <xf numFmtId="165" fontId="6" fillId="0" borderId="2" xfId="20" applyNumberFormat="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3" fontId="5" fillId="0" borderId="2" xfId="21" applyNumberFormat="1" applyFont="1" applyBorder="1" applyAlignment="1">
      <alignment horizontal="center" vertical="center"/>
      <protection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7" fillId="0" borderId="2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left" vertical="center" wrapText="1"/>
      <protection/>
    </xf>
    <xf numFmtId="165" fontId="8" fillId="0" borderId="6" xfId="24" applyNumberFormat="1" applyFont="1" applyBorder="1" applyAlignment="1">
      <alignment horizontal="center" vertical="center"/>
      <protection/>
    </xf>
    <xf numFmtId="165" fontId="8" fillId="0" borderId="1" xfId="24" applyNumberFormat="1" applyFont="1" applyBorder="1" applyAlignment="1">
      <alignment horizontal="center" vertical="center"/>
      <protection/>
    </xf>
    <xf numFmtId="0" fontId="8" fillId="0" borderId="2" xfId="24" applyFont="1" applyBorder="1" applyAlignment="1">
      <alignment horizontal="left" vertical="center" wrapText="1"/>
      <protection/>
    </xf>
    <xf numFmtId="165" fontId="8" fillId="0" borderId="2" xfId="24" applyNumberFormat="1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left" vertical="center" wrapText="1"/>
      <protection/>
    </xf>
    <xf numFmtId="0" fontId="8" fillId="0" borderId="4" xfId="24" applyFont="1" applyBorder="1" applyAlignment="1">
      <alignment horizontal="left" vertical="center" wrapText="1"/>
      <protection/>
    </xf>
    <xf numFmtId="165" fontId="8" fillId="0" borderId="5" xfId="24" applyNumberFormat="1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 wrapText="1"/>
      <protection/>
    </xf>
    <xf numFmtId="0" fontId="8" fillId="0" borderId="6" xfId="22" applyFont="1" applyBorder="1" applyAlignment="1">
      <alignment horizontal="left" vertical="center" wrapText="1"/>
      <protection/>
    </xf>
    <xf numFmtId="165" fontId="8" fillId="0" borderId="7" xfId="22" applyNumberFormat="1" applyFont="1" applyBorder="1" applyAlignment="1">
      <alignment horizontal="center" vertical="center"/>
      <protection/>
    </xf>
    <xf numFmtId="165" fontId="8" fillId="0" borderId="6" xfId="22" applyNumberFormat="1" applyFont="1" applyBorder="1" applyAlignment="1">
      <alignment horizontal="center" vertical="center"/>
      <protection/>
    </xf>
    <xf numFmtId="165" fontId="8" fillId="0" borderId="1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left" vertical="center" wrapText="1"/>
      <protection/>
    </xf>
    <xf numFmtId="165" fontId="8" fillId="0" borderId="4" xfId="22" applyNumberFormat="1" applyFont="1" applyBorder="1" applyAlignment="1">
      <alignment horizontal="center" vertical="center"/>
      <protection/>
    </xf>
    <xf numFmtId="165" fontId="8" fillId="0" borderId="2" xfId="22" applyNumberFormat="1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left" vertical="center" wrapText="1"/>
      <protection/>
    </xf>
    <xf numFmtId="165" fontId="8" fillId="0" borderId="5" xfId="22" applyNumberFormat="1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left" vertical="center" wrapText="1"/>
      <protection/>
    </xf>
    <xf numFmtId="165" fontId="8" fillId="0" borderId="2" xfId="21" applyNumberFormat="1" applyFont="1" applyBorder="1" applyAlignment="1">
      <alignment horizontal="center" vertical="center"/>
      <protection/>
    </xf>
    <xf numFmtId="165" fontId="8" fillId="0" borderId="6" xfId="21" applyNumberFormat="1" applyFont="1" applyBorder="1" applyAlignment="1">
      <alignment horizontal="center" vertical="center"/>
      <protection/>
    </xf>
    <xf numFmtId="165" fontId="8" fillId="0" borderId="3" xfId="22" applyNumberFormat="1" applyFont="1" applyBorder="1" applyAlignment="1">
      <alignment horizontal="center" vertical="center"/>
      <protection/>
    </xf>
    <xf numFmtId="165" fontId="0" fillId="0" borderId="0" xfId="0" applyNumberFormat="1"/>
    <xf numFmtId="165" fontId="0" fillId="0" borderId="3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0" fillId="0" borderId="0" xfId="0"/>
    <xf numFmtId="165" fontId="8" fillId="0" borderId="0" xfId="24" applyNumberFormat="1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3" fontId="13" fillId="0" borderId="2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5" fillId="0" borderId="2" xfId="21" applyFont="1" applyBorder="1" applyAlignment="1">
      <alignment horizontal="left" vertical="center" wrapText="1"/>
      <protection/>
    </xf>
    <xf numFmtId="3" fontId="5" fillId="0" borderId="4" xfId="21" applyNumberFormat="1" applyFont="1" applyBorder="1" applyAlignment="1">
      <alignment horizontal="center" vertical="center"/>
      <protection/>
    </xf>
    <xf numFmtId="3" fontId="5" fillId="0" borderId="3" xfId="21" applyNumberFormat="1" applyFont="1" applyBorder="1" applyAlignment="1">
      <alignment horizontal="center" vertical="center"/>
      <protection/>
    </xf>
    <xf numFmtId="0" fontId="14" fillId="0" borderId="6" xfId="21" applyFont="1" applyBorder="1" applyAlignment="1">
      <alignment horizontal="right" vertical="center" wrapText="1"/>
      <protection/>
    </xf>
    <xf numFmtId="0" fontId="5" fillId="0" borderId="6" xfId="21" applyFont="1" applyBorder="1" applyAlignment="1">
      <alignment horizontal="left" vertical="center" wrapText="1"/>
      <protection/>
    </xf>
    <xf numFmtId="3" fontId="5" fillId="0" borderId="6" xfId="21" applyNumberFormat="1" applyFont="1" applyBorder="1" applyAlignment="1">
      <alignment horizontal="center" vertical="center"/>
      <protection/>
    </xf>
    <xf numFmtId="3" fontId="5" fillId="0" borderId="7" xfId="21" applyNumberFormat="1" applyFont="1" applyBorder="1" applyAlignment="1">
      <alignment horizontal="center" vertical="center"/>
      <protection/>
    </xf>
    <xf numFmtId="3" fontId="5" fillId="0" borderId="8" xfId="21" applyNumberFormat="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5" fillId="0" borderId="4" xfId="0" applyFont="1" applyBorder="1" applyAlignment="1">
      <alignment vertical="center"/>
    </xf>
    <xf numFmtId="0" fontId="5" fillId="0" borderId="7" xfId="23" applyFont="1" applyBorder="1" applyAlignment="1">
      <alignment horizontal="left" vertical="center" wrapText="1"/>
      <protection/>
    </xf>
    <xf numFmtId="165" fontId="5" fillId="0" borderId="6" xfId="23" applyNumberFormat="1" applyFont="1" applyBorder="1" applyAlignment="1">
      <alignment horizontal="center" vertical="center"/>
      <protection/>
    </xf>
    <xf numFmtId="165" fontId="5" fillId="0" borderId="1" xfId="23" applyNumberFormat="1" applyFont="1" applyBorder="1" applyAlignment="1">
      <alignment horizontal="center" vertical="center"/>
      <protection/>
    </xf>
    <xf numFmtId="0" fontId="15" fillId="0" borderId="4" xfId="0" applyFont="1" applyBorder="1" applyAlignment="1">
      <alignment vertical="center" wrapText="1"/>
    </xf>
    <xf numFmtId="0" fontId="5" fillId="0" borderId="4" xfId="23" applyFont="1" applyBorder="1" applyAlignment="1">
      <alignment horizontal="left" vertical="center" wrapText="1"/>
      <protection/>
    </xf>
    <xf numFmtId="165" fontId="5" fillId="0" borderId="2" xfId="23" applyNumberFormat="1" applyFont="1" applyBorder="1" applyAlignment="1">
      <alignment horizontal="center" vertical="center"/>
      <protection/>
    </xf>
    <xf numFmtId="0" fontId="15" fillId="0" borderId="4" xfId="0" applyFont="1" applyBorder="1" applyAlignment="1">
      <alignment horizontal="left" vertical="center" wrapText="1"/>
    </xf>
    <xf numFmtId="0" fontId="6" fillId="0" borderId="4" xfId="23" applyFont="1" applyBorder="1" applyAlignment="1">
      <alignment vertical="center" wrapText="1"/>
      <protection/>
    </xf>
    <xf numFmtId="165" fontId="1" fillId="0" borderId="6" xfId="23" applyNumberFormat="1" applyFont="1" applyBorder="1" applyAlignment="1">
      <alignment horizontal="center" vertical="center"/>
      <protection/>
    </xf>
    <xf numFmtId="0" fontId="15" fillId="0" borderId="4" xfId="0" applyFont="1" applyBorder="1" applyAlignment="1">
      <alignment horizontal="left" vertical="center"/>
    </xf>
    <xf numFmtId="0" fontId="6" fillId="3" borderId="2" xfId="23" applyFont="1" applyFill="1" applyBorder="1" applyAlignment="1">
      <alignment horizontal="center" vertical="center" wrapText="1"/>
      <protection/>
    </xf>
    <xf numFmtId="165" fontId="13" fillId="0" borderId="3" xfId="0" applyNumberFormat="1" applyFont="1" applyBorder="1" applyAlignment="1">
      <alignment horizontal="center"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vertical="center" wrapText="1"/>
      <protection/>
    </xf>
    <xf numFmtId="165" fontId="5" fillId="0" borderId="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6" fillId="0" borderId="4" xfId="23" applyFont="1" applyBorder="1" applyAlignment="1">
      <alignment horizontal="left" vertical="center" wrapText="1"/>
      <protection/>
    </xf>
    <xf numFmtId="0" fontId="5" fillId="0" borderId="2" xfId="23" applyFont="1" applyBorder="1" applyAlignment="1">
      <alignment horizontal="left" vertical="center" wrapText="1"/>
      <protection/>
    </xf>
    <xf numFmtId="0" fontId="6" fillId="0" borderId="7" xfId="23" applyFont="1" applyBorder="1" applyAlignment="1">
      <alignment horizontal="left" vertical="center" wrapText="1"/>
      <protection/>
    </xf>
    <xf numFmtId="0" fontId="6" fillId="0" borderId="11" xfId="23" applyFont="1" applyBorder="1" applyAlignment="1">
      <alignment horizontal="left" vertical="center" wrapText="1"/>
      <protection/>
    </xf>
    <xf numFmtId="0" fontId="15" fillId="0" borderId="4" xfId="0" applyFont="1" applyBorder="1"/>
    <xf numFmtId="165" fontId="5" fillId="0" borderId="5" xfId="2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12" xfId="21" applyFont="1" applyBorder="1" applyAlignment="1">
      <alignment horizontal="left" vertical="center" wrapText="1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7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15" fillId="0" borderId="5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4" fillId="0" borderId="12" xfId="23" applyFont="1" applyBorder="1" applyAlignment="1">
      <alignment horizontal="left" vertical="center"/>
      <protection/>
    </xf>
    <xf numFmtId="0" fontId="4" fillId="0" borderId="7" xfId="23" applyFont="1" applyBorder="1" applyAlignment="1">
      <alignment horizontal="left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6" xfId="23" applyFont="1" applyBorder="1" applyAlignment="1">
      <alignment horizontal="center" vertical="center"/>
      <protection/>
    </xf>
    <xf numFmtId="0" fontId="6" fillId="3" borderId="3" xfId="23" applyFont="1" applyFill="1" applyBorder="1" applyAlignment="1">
      <alignment horizontal="center" vertical="center" wrapText="1"/>
      <protection/>
    </xf>
    <xf numFmtId="0" fontId="6" fillId="3" borderId="5" xfId="23" applyFont="1" applyFill="1" applyBorder="1" applyAlignment="1">
      <alignment horizontal="center" vertical="center" wrapText="1"/>
      <protection/>
    </xf>
    <xf numFmtId="0" fontId="6" fillId="3" borderId="4" xfId="23" applyFont="1" applyFill="1" applyBorder="1" applyAlignment="1">
      <alignment horizontal="center" vertical="center" wrapText="1"/>
      <protection/>
    </xf>
    <xf numFmtId="0" fontId="4" fillId="3" borderId="3" xfId="23" applyFont="1" applyFill="1" applyBorder="1" applyAlignment="1">
      <alignment horizontal="center" vertical="center"/>
      <protection/>
    </xf>
    <xf numFmtId="0" fontId="4" fillId="3" borderId="4" xfId="23" applyFont="1" applyFill="1" applyBorder="1" applyAlignment="1">
      <alignment horizontal="center" vertical="center"/>
      <protection/>
    </xf>
    <xf numFmtId="0" fontId="6" fillId="3" borderId="13" xfId="23" applyFont="1" applyFill="1" applyBorder="1" applyAlignment="1">
      <alignment horizontal="center" vertical="center" wrapText="1"/>
      <protection/>
    </xf>
    <xf numFmtId="0" fontId="6" fillId="3" borderId="8" xfId="2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4" fillId="0" borderId="11" xfId="23" applyFont="1" applyBorder="1" applyAlignment="1">
      <alignment horizontal="left" vertical="center"/>
      <protection/>
    </xf>
    <xf numFmtId="0" fontId="3" fillId="4" borderId="0" xfId="0" applyFont="1" applyFill="1" applyBorder="1" applyAlignment="1">
      <alignment horizontal="center" vertical="center"/>
    </xf>
    <xf numFmtId="0" fontId="4" fillId="0" borderId="12" xfId="24" applyFont="1" applyBorder="1" applyAlignment="1">
      <alignment horizontal="left" vertical="center"/>
      <protection/>
    </xf>
    <xf numFmtId="0" fontId="4" fillId="0" borderId="7" xfId="24" applyFont="1" applyBorder="1" applyAlignment="1">
      <alignment horizontal="left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 wrapText="1"/>
      <protection/>
    </xf>
    <xf numFmtId="0" fontId="10" fillId="0" borderId="5" xfId="0" applyFont="1" applyBorder="1" applyAlignment="1">
      <alignment horizontal="left" vertical="center"/>
    </xf>
    <xf numFmtId="0" fontId="7" fillId="0" borderId="12" xfId="24" applyFont="1" applyBorder="1" applyAlignment="1">
      <alignment horizontal="left" vertical="center" wrapText="1"/>
      <protection/>
    </xf>
    <xf numFmtId="0" fontId="7" fillId="0" borderId="11" xfId="24" applyFont="1" applyBorder="1" applyAlignment="1">
      <alignment horizontal="left" vertical="center" wrapText="1"/>
      <protection/>
    </xf>
    <xf numFmtId="0" fontId="7" fillId="0" borderId="7" xfId="24" applyFont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12" xfId="24" applyFont="1" applyBorder="1" applyAlignment="1">
      <alignment vertical="center" wrapText="1"/>
      <protection/>
    </xf>
    <xf numFmtId="0" fontId="7" fillId="0" borderId="7" xfId="24" applyFont="1" applyBorder="1" applyAlignment="1">
      <alignment vertical="center" wrapText="1"/>
      <protection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12" xfId="22" applyFont="1" applyBorder="1" applyAlignment="1">
      <alignment horizontal="left" vertical="center"/>
      <protection/>
    </xf>
    <xf numFmtId="0" fontId="4" fillId="0" borderId="7" xfId="22" applyFont="1" applyBorder="1" applyAlignment="1">
      <alignment horizontal="left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left" vertical="center" wrapText="1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raduate Total" xfId="20"/>
    <cellStyle name="Normal_Sheet3" xfId="21"/>
    <cellStyle name="Normal_CBM Summary Profile" xfId="22"/>
    <cellStyle name="Normal_Sheet1" xfId="23"/>
    <cellStyle name="Normal_COE Summary Profil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B12" sqref="B12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9.7109375" style="0" customWidth="1"/>
    <col min="4" max="4" width="9.28125" style="0" customWidth="1"/>
  </cols>
  <sheetData>
    <row r="1" spans="1:5" ht="21">
      <c r="A1" s="101" t="s">
        <v>169</v>
      </c>
      <c r="B1" s="101"/>
      <c r="C1" s="101"/>
      <c r="D1" s="101"/>
      <c r="E1" s="1"/>
    </row>
    <row r="2" spans="1:5" ht="15.6">
      <c r="A2" s="102" t="s">
        <v>0</v>
      </c>
      <c r="B2" s="102"/>
      <c r="C2" s="102"/>
      <c r="D2" s="102"/>
      <c r="E2" s="2"/>
    </row>
    <row r="3" spans="1:5" ht="15.6">
      <c r="A3" s="3"/>
      <c r="B3" s="4"/>
      <c r="C3" s="4"/>
      <c r="D3" s="3"/>
      <c r="E3" s="5"/>
    </row>
    <row r="4" spans="1:5" ht="15.75" customHeight="1">
      <c r="A4" s="103" t="s">
        <v>1</v>
      </c>
      <c r="B4" s="105" t="s">
        <v>2</v>
      </c>
      <c r="C4" s="106"/>
      <c r="D4" s="107" t="s">
        <v>3</v>
      </c>
      <c r="E4" s="108"/>
    </row>
    <row r="5" spans="1:5" ht="15">
      <c r="A5" s="104"/>
      <c r="B5" s="6" t="s">
        <v>4</v>
      </c>
      <c r="C5" s="63" t="s">
        <v>5</v>
      </c>
      <c r="D5" s="6" t="s">
        <v>6</v>
      </c>
      <c r="E5" s="63" t="s">
        <v>7</v>
      </c>
    </row>
    <row r="6" spans="1:5" ht="15">
      <c r="A6" s="8" t="s">
        <v>8</v>
      </c>
      <c r="B6" s="9">
        <v>172</v>
      </c>
      <c r="C6" s="9">
        <v>308</v>
      </c>
      <c r="D6" s="67">
        <f>SUM(B6:C6)</f>
        <v>480</v>
      </c>
      <c r="E6" s="10">
        <f>D6/2143</f>
        <v>0.22398506766215587</v>
      </c>
    </row>
    <row r="7" spans="1:5" ht="15">
      <c r="A7" s="8" t="s">
        <v>9</v>
      </c>
      <c r="B7" s="9">
        <v>4</v>
      </c>
      <c r="C7" s="9">
        <v>2</v>
      </c>
      <c r="D7" s="67">
        <f aca="true" t="shared" si="0" ref="D7:D15">SUM(B7:C7)</f>
        <v>6</v>
      </c>
      <c r="E7" s="10">
        <f aca="true" t="shared" si="1" ref="E7:E14">D7/2143</f>
        <v>0.0027998133457769483</v>
      </c>
    </row>
    <row r="8" spans="1:5" ht="15">
      <c r="A8" s="8" t="s">
        <v>10</v>
      </c>
      <c r="B8" s="9">
        <v>92</v>
      </c>
      <c r="C8" s="9">
        <v>108</v>
      </c>
      <c r="D8" s="67">
        <f t="shared" si="0"/>
        <v>200</v>
      </c>
      <c r="E8" s="10">
        <f t="shared" si="1"/>
        <v>0.09332711152589827</v>
      </c>
    </row>
    <row r="9" spans="1:5" ht="15">
      <c r="A9" s="8" t="s">
        <v>11</v>
      </c>
      <c r="B9" s="9">
        <v>75</v>
      </c>
      <c r="C9" s="9">
        <v>107</v>
      </c>
      <c r="D9" s="67">
        <f t="shared" si="0"/>
        <v>182</v>
      </c>
      <c r="E9" s="10">
        <f t="shared" si="1"/>
        <v>0.08492767148856743</v>
      </c>
    </row>
    <row r="10" spans="1:5" ht="15">
      <c r="A10" s="8" t="s">
        <v>12</v>
      </c>
      <c r="B10" s="9">
        <v>2</v>
      </c>
      <c r="C10" s="9">
        <v>2</v>
      </c>
      <c r="D10" s="67">
        <f t="shared" si="0"/>
        <v>4</v>
      </c>
      <c r="E10" s="10">
        <f t="shared" si="1"/>
        <v>0.0018665422305179655</v>
      </c>
    </row>
    <row r="11" spans="1:5" ht="15">
      <c r="A11" s="8" t="s">
        <v>13</v>
      </c>
      <c r="B11" s="9">
        <v>420</v>
      </c>
      <c r="C11" s="9">
        <v>605</v>
      </c>
      <c r="D11" s="67">
        <f t="shared" si="0"/>
        <v>1025</v>
      </c>
      <c r="E11" s="10">
        <f t="shared" si="1"/>
        <v>0.47830144657022866</v>
      </c>
    </row>
    <row r="12" spans="1:5" ht="15">
      <c r="A12" s="8" t="s">
        <v>14</v>
      </c>
      <c r="B12" s="9">
        <v>7</v>
      </c>
      <c r="C12" s="9">
        <v>25</v>
      </c>
      <c r="D12" s="67">
        <f t="shared" si="0"/>
        <v>32</v>
      </c>
      <c r="E12" s="10">
        <f t="shared" si="1"/>
        <v>0.014932337844143724</v>
      </c>
    </row>
    <row r="13" spans="1:5" ht="15">
      <c r="A13" s="8" t="s">
        <v>15</v>
      </c>
      <c r="B13" s="9">
        <v>42</v>
      </c>
      <c r="C13" s="9">
        <v>43</v>
      </c>
      <c r="D13" s="67">
        <f t="shared" si="0"/>
        <v>85</v>
      </c>
      <c r="E13" s="10">
        <f t="shared" si="1"/>
        <v>0.03966402239850677</v>
      </c>
    </row>
    <row r="14" spans="1:5" ht="15">
      <c r="A14" s="8" t="s">
        <v>16</v>
      </c>
      <c r="B14" s="9">
        <v>49</v>
      </c>
      <c r="C14" s="9">
        <v>83</v>
      </c>
      <c r="D14" s="67">
        <f t="shared" si="0"/>
        <v>132</v>
      </c>
      <c r="E14" s="10">
        <f t="shared" si="1"/>
        <v>0.06159589360709286</v>
      </c>
    </row>
    <row r="15" spans="1:6" ht="15">
      <c r="A15" s="11" t="s">
        <v>17</v>
      </c>
      <c r="B15" s="12">
        <f>SUM(B6:B14)</f>
        <v>863</v>
      </c>
      <c r="C15" s="12">
        <f>SUM(C6:C14)</f>
        <v>1283</v>
      </c>
      <c r="D15" s="12">
        <f t="shared" si="0"/>
        <v>2146</v>
      </c>
      <c r="E15" s="10">
        <f>D15/2143</f>
        <v>1.0013999066728885</v>
      </c>
      <c r="F15" s="60"/>
    </row>
  </sheetData>
  <mergeCells count="5">
    <mergeCell ref="A1:D1"/>
    <mergeCell ref="A2:D2"/>
    <mergeCell ref="A4:A5"/>
    <mergeCell ref="B4:C4"/>
    <mergeCell ref="D4:E4"/>
  </mergeCells>
  <printOptions horizontalCentered="1"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 topLeftCell="A1">
      <selection activeCell="E12" sqref="E12"/>
    </sheetView>
  </sheetViews>
  <sheetFormatPr defaultColWidth="9.140625" defaultRowHeight="15"/>
  <cols>
    <col min="1" max="1" width="18.28125" style="0" customWidth="1"/>
    <col min="2" max="2" width="16.140625" style="0" bestFit="1" customWidth="1"/>
  </cols>
  <sheetData>
    <row r="1" spans="1:13" ht="21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67" t="s">
        <v>36</v>
      </c>
      <c r="B3" s="169" t="s">
        <v>37</v>
      </c>
      <c r="C3" s="171" t="s">
        <v>38</v>
      </c>
      <c r="D3" s="172"/>
      <c r="E3" s="172"/>
      <c r="F3" s="172"/>
      <c r="G3" s="172"/>
      <c r="H3" s="172"/>
      <c r="I3" s="172"/>
      <c r="J3" s="173"/>
      <c r="K3" s="174" t="s">
        <v>2</v>
      </c>
      <c r="L3" s="175"/>
      <c r="M3" s="176" t="s">
        <v>3</v>
      </c>
    </row>
    <row r="4" spans="1:13" ht="24">
      <c r="A4" s="168"/>
      <c r="B4" s="170"/>
      <c r="C4" s="27" t="s">
        <v>8</v>
      </c>
      <c r="D4" s="27" t="s">
        <v>9</v>
      </c>
      <c r="E4" s="27" t="s">
        <v>10</v>
      </c>
      <c r="F4" s="43" t="s">
        <v>11</v>
      </c>
      <c r="G4" s="27" t="s">
        <v>12</v>
      </c>
      <c r="H4" s="27" t="s">
        <v>13</v>
      </c>
      <c r="I4" s="27" t="s">
        <v>14</v>
      </c>
      <c r="J4" s="27" t="s">
        <v>28</v>
      </c>
      <c r="K4" s="27" t="s">
        <v>5</v>
      </c>
      <c r="L4" s="27" t="s">
        <v>4</v>
      </c>
      <c r="M4" s="177"/>
    </row>
    <row r="5" spans="1:13" ht="15">
      <c r="A5" s="159" t="s">
        <v>153</v>
      </c>
      <c r="B5" s="48" t="s">
        <v>156</v>
      </c>
      <c r="C5" s="49">
        <v>18</v>
      </c>
      <c r="D5" s="49">
        <v>1</v>
      </c>
      <c r="E5" s="49">
        <v>17</v>
      </c>
      <c r="F5" s="50">
        <v>7</v>
      </c>
      <c r="G5" s="49">
        <v>0</v>
      </c>
      <c r="H5" s="49">
        <v>50</v>
      </c>
      <c r="I5" s="49">
        <v>2</v>
      </c>
      <c r="J5" s="49">
        <v>9</v>
      </c>
      <c r="K5" s="49">
        <v>56</v>
      </c>
      <c r="L5" s="49">
        <v>48</v>
      </c>
      <c r="M5" s="47">
        <f>SUM(K5:L5)</f>
        <v>104</v>
      </c>
    </row>
    <row r="6" spans="1:13" ht="15">
      <c r="A6" s="161"/>
      <c r="B6" s="44" t="s">
        <v>157</v>
      </c>
      <c r="C6" s="45">
        <v>12</v>
      </c>
      <c r="D6" s="45">
        <v>0</v>
      </c>
      <c r="E6" s="45">
        <v>11</v>
      </c>
      <c r="F6" s="46">
        <v>3</v>
      </c>
      <c r="G6" s="45">
        <v>1</v>
      </c>
      <c r="H6" s="45">
        <v>20</v>
      </c>
      <c r="I6" s="45">
        <v>0</v>
      </c>
      <c r="J6" s="45">
        <v>7</v>
      </c>
      <c r="K6" s="45">
        <v>29</v>
      </c>
      <c r="L6" s="45">
        <v>25</v>
      </c>
      <c r="M6" s="47">
        <f aca="true" t="shared" si="0" ref="M6">SUM(K6:L6)</f>
        <v>54</v>
      </c>
    </row>
    <row r="7" spans="1:13" ht="36">
      <c r="A7" s="159" t="s">
        <v>155</v>
      </c>
      <c r="B7" s="51" t="s">
        <v>158</v>
      </c>
      <c r="C7" s="45">
        <v>7</v>
      </c>
      <c r="D7" s="45">
        <v>0</v>
      </c>
      <c r="E7" s="45">
        <v>4</v>
      </c>
      <c r="F7" s="46">
        <v>0</v>
      </c>
      <c r="G7" s="45">
        <v>0</v>
      </c>
      <c r="H7" s="45">
        <v>9</v>
      </c>
      <c r="I7" s="45">
        <v>0</v>
      </c>
      <c r="J7" s="45">
        <v>7</v>
      </c>
      <c r="K7" s="45">
        <v>14</v>
      </c>
      <c r="L7" s="45">
        <v>13</v>
      </c>
      <c r="M7" s="52">
        <f>SUM(K7:L7)</f>
        <v>27</v>
      </c>
    </row>
    <row r="8" spans="1:13" ht="24">
      <c r="A8" s="160"/>
      <c r="B8" s="53" t="s">
        <v>159</v>
      </c>
      <c r="C8" s="49">
        <v>10</v>
      </c>
      <c r="D8" s="49">
        <v>0</v>
      </c>
      <c r="E8" s="49">
        <v>8</v>
      </c>
      <c r="F8" s="50">
        <v>2</v>
      </c>
      <c r="G8" s="49">
        <v>0</v>
      </c>
      <c r="H8" s="49">
        <v>34</v>
      </c>
      <c r="I8" s="49">
        <v>1</v>
      </c>
      <c r="J8" s="49">
        <v>5</v>
      </c>
      <c r="K8" s="49">
        <v>29</v>
      </c>
      <c r="L8" s="49">
        <v>31</v>
      </c>
      <c r="M8" s="52">
        <f aca="true" t="shared" si="1" ref="M8:M9">SUM(K8:L8)</f>
        <v>60</v>
      </c>
    </row>
    <row r="9" spans="1:13" ht="15">
      <c r="A9" s="161"/>
      <c r="B9" s="53" t="s">
        <v>160</v>
      </c>
      <c r="C9" s="49">
        <v>4</v>
      </c>
      <c r="D9" s="49">
        <v>0</v>
      </c>
      <c r="E9" s="49">
        <v>4</v>
      </c>
      <c r="F9" s="50">
        <v>3</v>
      </c>
      <c r="G9" s="49">
        <v>1</v>
      </c>
      <c r="H9" s="49">
        <v>18</v>
      </c>
      <c r="I9" s="49">
        <v>0</v>
      </c>
      <c r="J9" s="49">
        <v>4</v>
      </c>
      <c r="K9" s="49">
        <v>19</v>
      </c>
      <c r="L9" s="49">
        <v>15</v>
      </c>
      <c r="M9" s="52">
        <f t="shared" si="1"/>
        <v>34</v>
      </c>
    </row>
    <row r="10" spans="1:13" ht="14.45">
      <c r="A10" s="155" t="s">
        <v>3</v>
      </c>
      <c r="B10" s="155"/>
      <c r="C10" s="58">
        <f>SUM(C5:C9)</f>
        <v>51</v>
      </c>
      <c r="D10" s="58">
        <f aca="true" t="shared" si="2" ref="D10:M10">SUM(D5:D9)</f>
        <v>1</v>
      </c>
      <c r="E10" s="58">
        <f t="shared" si="2"/>
        <v>44</v>
      </c>
      <c r="F10" s="58">
        <f t="shared" si="2"/>
        <v>15</v>
      </c>
      <c r="G10" s="58">
        <f t="shared" si="2"/>
        <v>2</v>
      </c>
      <c r="H10" s="58">
        <f t="shared" si="2"/>
        <v>131</v>
      </c>
      <c r="I10" s="58">
        <f t="shared" si="2"/>
        <v>3</v>
      </c>
      <c r="J10" s="58">
        <f t="shared" si="2"/>
        <v>32</v>
      </c>
      <c r="K10" s="58">
        <f t="shared" si="2"/>
        <v>147</v>
      </c>
      <c r="L10" s="58">
        <f t="shared" si="2"/>
        <v>132</v>
      </c>
      <c r="M10" s="58">
        <f t="shared" si="2"/>
        <v>279</v>
      </c>
    </row>
  </sheetData>
  <mergeCells count="10">
    <mergeCell ref="A10:B10"/>
    <mergeCell ref="A5:A6"/>
    <mergeCell ref="A7:A9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 topLeftCell="A1">
      <selection activeCell="M5" sqref="M5"/>
    </sheetView>
  </sheetViews>
  <sheetFormatPr defaultColWidth="9.140625" defaultRowHeight="15"/>
  <cols>
    <col min="1" max="1" width="14.28125" style="0" customWidth="1"/>
    <col min="2" max="2" width="21.140625" style="0" customWidth="1"/>
    <col min="8" max="8" width="11.00390625" style="0" customWidth="1"/>
  </cols>
  <sheetData>
    <row r="1" spans="1:13" ht="2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15" t="s">
        <v>36</v>
      </c>
      <c r="B3" s="179" t="s">
        <v>37</v>
      </c>
      <c r="C3" s="121" t="s">
        <v>38</v>
      </c>
      <c r="D3" s="122"/>
      <c r="E3" s="122"/>
      <c r="F3" s="122"/>
      <c r="G3" s="122"/>
      <c r="H3" s="122"/>
      <c r="I3" s="122"/>
      <c r="J3" s="123"/>
      <c r="K3" s="125" t="s">
        <v>2</v>
      </c>
      <c r="L3" s="181"/>
      <c r="M3" s="182" t="s">
        <v>3</v>
      </c>
    </row>
    <row r="4" spans="1:13" ht="24">
      <c r="A4" s="116"/>
      <c r="B4" s="180"/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28</v>
      </c>
      <c r="K4" s="26" t="s">
        <v>5</v>
      </c>
      <c r="L4" s="26" t="s">
        <v>4</v>
      </c>
      <c r="M4" s="183"/>
    </row>
    <row r="5" spans="1:13" ht="24">
      <c r="A5" s="110" t="s">
        <v>161</v>
      </c>
      <c r="B5" s="28" t="s">
        <v>162</v>
      </c>
      <c r="C5" s="54">
        <v>45</v>
      </c>
      <c r="D5" s="54">
        <v>1</v>
      </c>
      <c r="E5" s="54">
        <v>10</v>
      </c>
      <c r="F5" s="54">
        <v>26</v>
      </c>
      <c r="G5" s="54">
        <v>0</v>
      </c>
      <c r="H5" s="54">
        <v>82</v>
      </c>
      <c r="I5" s="54">
        <v>4</v>
      </c>
      <c r="J5" s="54">
        <v>6</v>
      </c>
      <c r="K5" s="54">
        <v>104</v>
      </c>
      <c r="L5" s="54">
        <v>70</v>
      </c>
      <c r="M5" s="52">
        <f aca="true" t="shared" si="0" ref="M5:M6">SUM(K5:L5)</f>
        <v>174</v>
      </c>
    </row>
    <row r="6" spans="1:13" ht="24">
      <c r="A6" s="178"/>
      <c r="B6" s="29" t="s">
        <v>163</v>
      </c>
      <c r="C6" s="55">
        <v>2</v>
      </c>
      <c r="D6" s="55">
        <v>0</v>
      </c>
      <c r="E6" s="55">
        <v>0</v>
      </c>
      <c r="F6" s="55">
        <v>4</v>
      </c>
      <c r="G6" s="55">
        <v>0</v>
      </c>
      <c r="H6" s="55">
        <v>2</v>
      </c>
      <c r="I6" s="55">
        <v>0</v>
      </c>
      <c r="J6" s="55">
        <v>0</v>
      </c>
      <c r="K6" s="55">
        <v>4</v>
      </c>
      <c r="L6" s="55">
        <v>4</v>
      </c>
      <c r="M6" s="52">
        <f t="shared" si="0"/>
        <v>8</v>
      </c>
    </row>
    <row r="7" spans="1:13" ht="14.45">
      <c r="A7" s="155" t="s">
        <v>3</v>
      </c>
      <c r="B7" s="155"/>
      <c r="C7" s="58">
        <f>SUM(C2:C6)</f>
        <v>47</v>
      </c>
      <c r="D7" s="58">
        <f aca="true" t="shared" si="1" ref="D7:M7">SUM(D2:D6)</f>
        <v>1</v>
      </c>
      <c r="E7" s="58">
        <f t="shared" si="1"/>
        <v>10</v>
      </c>
      <c r="F7" s="58">
        <f t="shared" si="1"/>
        <v>30</v>
      </c>
      <c r="G7" s="58">
        <f t="shared" si="1"/>
        <v>0</v>
      </c>
      <c r="H7" s="58">
        <f t="shared" si="1"/>
        <v>84</v>
      </c>
      <c r="I7" s="58">
        <f t="shared" si="1"/>
        <v>4</v>
      </c>
      <c r="J7" s="58">
        <f t="shared" si="1"/>
        <v>6</v>
      </c>
      <c r="K7" s="58">
        <f t="shared" si="1"/>
        <v>108</v>
      </c>
      <c r="L7" s="58">
        <f>SUM(L2:L6)</f>
        <v>74</v>
      </c>
      <c r="M7" s="58">
        <f t="shared" si="1"/>
        <v>182</v>
      </c>
    </row>
    <row r="32" ht="34.5" customHeight="1"/>
  </sheetData>
  <mergeCells count="9">
    <mergeCell ref="A7:B7"/>
    <mergeCell ref="A5:A6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activeCell="F27" sqref="F27"/>
    </sheetView>
  </sheetViews>
  <sheetFormatPr defaultColWidth="9.140625" defaultRowHeight="15"/>
  <cols>
    <col min="1" max="1" width="28.57421875" style="0" customWidth="1"/>
  </cols>
  <sheetData>
    <row r="1" spans="1:5" ht="21">
      <c r="A1" s="101" t="s">
        <v>168</v>
      </c>
      <c r="B1" s="101"/>
      <c r="C1" s="101"/>
      <c r="D1" s="101"/>
      <c r="E1" s="101"/>
    </row>
    <row r="2" spans="1:5" ht="15.6">
      <c r="A2" s="102" t="s">
        <v>18</v>
      </c>
      <c r="B2" s="102"/>
      <c r="C2" s="102"/>
      <c r="D2" s="102"/>
      <c r="E2" s="102"/>
    </row>
    <row r="3" spans="1:5" ht="15.6">
      <c r="A3" s="13"/>
      <c r="B3" s="13"/>
      <c r="C3" s="13"/>
      <c r="D3" s="13"/>
      <c r="E3" s="13"/>
    </row>
    <row r="4" spans="1:5" ht="15">
      <c r="A4" s="103" t="s">
        <v>1</v>
      </c>
      <c r="B4" s="105" t="s">
        <v>2</v>
      </c>
      <c r="C4" s="106"/>
      <c r="D4" s="107" t="s">
        <v>3</v>
      </c>
      <c r="E4" s="108"/>
    </row>
    <row r="5" spans="1:5" ht="15">
      <c r="A5" s="104"/>
      <c r="B5" s="6" t="s">
        <v>4</v>
      </c>
      <c r="C5" s="63" t="s">
        <v>5</v>
      </c>
      <c r="D5" s="6" t="s">
        <v>6</v>
      </c>
      <c r="E5" s="63" t="s">
        <v>7</v>
      </c>
    </row>
    <row r="6" spans="1:5" ht="15">
      <c r="A6" s="14" t="s">
        <v>8</v>
      </c>
      <c r="B6" s="15">
        <v>150</v>
      </c>
      <c r="C6" s="16">
        <v>270</v>
      </c>
      <c r="D6" s="15">
        <f>B6+C6</f>
        <v>420</v>
      </c>
      <c r="E6" s="10">
        <f>D6/1686</f>
        <v>0.2491103202846975</v>
      </c>
    </row>
    <row r="7" spans="1:5" ht="15">
      <c r="A7" s="14" t="s">
        <v>9</v>
      </c>
      <c r="B7" s="15">
        <v>2</v>
      </c>
      <c r="C7" s="16">
        <v>0</v>
      </c>
      <c r="D7" s="15">
        <f aca="true" t="shared" si="0" ref="D7:D14">B7+C7</f>
        <v>2</v>
      </c>
      <c r="E7" s="10">
        <f aca="true" t="shared" si="1" ref="E7:E15">D7/1686</f>
        <v>0.0011862396204033216</v>
      </c>
    </row>
    <row r="8" spans="1:5" ht="15">
      <c r="A8" s="14" t="s">
        <v>10</v>
      </c>
      <c r="B8" s="17">
        <v>84</v>
      </c>
      <c r="C8" s="16">
        <v>96</v>
      </c>
      <c r="D8" s="15">
        <f t="shared" si="0"/>
        <v>180</v>
      </c>
      <c r="E8" s="10">
        <f t="shared" si="1"/>
        <v>0.10676156583629894</v>
      </c>
    </row>
    <row r="9" spans="1:5" ht="15">
      <c r="A9" s="14" t="s">
        <v>11</v>
      </c>
      <c r="B9" s="15">
        <v>64</v>
      </c>
      <c r="C9" s="16">
        <v>85</v>
      </c>
      <c r="D9" s="15">
        <f t="shared" si="0"/>
        <v>149</v>
      </c>
      <c r="E9" s="10">
        <f t="shared" si="1"/>
        <v>0.08837485172004746</v>
      </c>
    </row>
    <row r="10" spans="1:5" ht="15">
      <c r="A10" s="14" t="s">
        <v>12</v>
      </c>
      <c r="B10" s="15">
        <v>2</v>
      </c>
      <c r="C10" s="16">
        <v>2</v>
      </c>
      <c r="D10" s="15">
        <f t="shared" si="0"/>
        <v>4</v>
      </c>
      <c r="E10" s="10">
        <f t="shared" si="1"/>
        <v>0.002372479240806643</v>
      </c>
    </row>
    <row r="11" spans="1:5" ht="15">
      <c r="A11" s="14" t="s">
        <v>13</v>
      </c>
      <c r="B11" s="15">
        <v>353</v>
      </c>
      <c r="C11" s="16">
        <v>443</v>
      </c>
      <c r="D11" s="15">
        <f t="shared" si="0"/>
        <v>796</v>
      </c>
      <c r="E11" s="10">
        <f t="shared" si="1"/>
        <v>0.4721233689205219</v>
      </c>
    </row>
    <row r="12" spans="1:5" ht="15">
      <c r="A12" s="14" t="s">
        <v>14</v>
      </c>
      <c r="B12" s="15">
        <v>7</v>
      </c>
      <c r="C12" s="16">
        <v>23</v>
      </c>
      <c r="D12" s="15">
        <f t="shared" si="0"/>
        <v>30</v>
      </c>
      <c r="E12" s="10">
        <f t="shared" si="1"/>
        <v>0.017793594306049824</v>
      </c>
    </row>
    <row r="13" spans="1:5" ht="15">
      <c r="A13" s="8" t="s">
        <v>15</v>
      </c>
      <c r="B13" s="15">
        <v>29</v>
      </c>
      <c r="C13" s="16">
        <v>32</v>
      </c>
      <c r="D13" s="15">
        <f t="shared" si="0"/>
        <v>61</v>
      </c>
      <c r="E13" s="10">
        <f t="shared" si="1"/>
        <v>0.036180308422301306</v>
      </c>
    </row>
    <row r="14" spans="1:5" ht="15">
      <c r="A14" s="14" t="s">
        <v>16</v>
      </c>
      <c r="B14" s="15">
        <v>16</v>
      </c>
      <c r="C14" s="16">
        <v>30</v>
      </c>
      <c r="D14" s="15">
        <f t="shared" si="0"/>
        <v>46</v>
      </c>
      <c r="E14" s="10">
        <f t="shared" si="1"/>
        <v>0.027283511269276393</v>
      </c>
    </row>
    <row r="15" spans="1:6" ht="15">
      <c r="A15" s="18" t="s">
        <v>19</v>
      </c>
      <c r="B15" s="19">
        <f>SUM(B6:B14)</f>
        <v>707</v>
      </c>
      <c r="C15" s="19">
        <f aca="true" t="shared" si="2" ref="C15:D15">SUM(C6:C14)</f>
        <v>981</v>
      </c>
      <c r="D15" s="19">
        <f t="shared" si="2"/>
        <v>1688</v>
      </c>
      <c r="E15" s="10">
        <f t="shared" si="1"/>
        <v>1.0011862396204034</v>
      </c>
      <c r="F15" s="60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">
      <selection activeCell="F40" sqref="F40"/>
    </sheetView>
  </sheetViews>
  <sheetFormatPr defaultColWidth="9.140625" defaultRowHeight="15"/>
  <cols>
    <col min="1" max="1" width="25.28125" style="0" customWidth="1"/>
  </cols>
  <sheetData>
    <row r="1" spans="1:5" ht="21">
      <c r="A1" s="101" t="s">
        <v>168</v>
      </c>
      <c r="B1" s="101"/>
      <c r="C1" s="101"/>
      <c r="D1" s="101"/>
      <c r="E1" s="101"/>
    </row>
    <row r="2" spans="1:5" ht="15.6">
      <c r="A2" s="102" t="s">
        <v>20</v>
      </c>
      <c r="B2" s="102"/>
      <c r="C2" s="102"/>
      <c r="D2" s="102"/>
      <c r="E2" s="102"/>
    </row>
    <row r="3" spans="1:5" ht="15.6">
      <c r="A3" s="13"/>
      <c r="B3" s="13"/>
      <c r="C3" s="13"/>
      <c r="D3" s="13"/>
      <c r="E3" s="13"/>
    </row>
    <row r="4" spans="1:5" ht="15">
      <c r="A4" s="103" t="s">
        <v>1</v>
      </c>
      <c r="B4" s="105" t="s">
        <v>2</v>
      </c>
      <c r="C4" s="106"/>
      <c r="D4" s="107" t="s">
        <v>3</v>
      </c>
      <c r="E4" s="108"/>
    </row>
    <row r="5" spans="1:5" ht="15">
      <c r="A5" s="109"/>
      <c r="B5" s="6" t="s">
        <v>4</v>
      </c>
      <c r="C5" s="7" t="s">
        <v>5</v>
      </c>
      <c r="D5" s="6" t="s">
        <v>6</v>
      </c>
      <c r="E5" s="7" t="s">
        <v>7</v>
      </c>
    </row>
    <row r="6" spans="1:5" ht="14.45">
      <c r="A6" s="20" t="s">
        <v>21</v>
      </c>
      <c r="B6" s="21">
        <v>22</v>
      </c>
      <c r="C6" s="21">
        <v>38</v>
      </c>
      <c r="D6" s="21">
        <f>SUM(B6:C6)</f>
        <v>60</v>
      </c>
      <c r="E6" s="22">
        <f>D6/457</f>
        <v>0.13129102844638948</v>
      </c>
    </row>
    <row r="7" spans="1:5" ht="14.45">
      <c r="A7" s="20" t="s">
        <v>9</v>
      </c>
      <c r="B7" s="21">
        <v>2</v>
      </c>
      <c r="C7" s="21">
        <v>2</v>
      </c>
      <c r="D7" s="21">
        <f aca="true" t="shared" si="0" ref="D7:D15">SUM(B7:C7)</f>
        <v>4</v>
      </c>
      <c r="E7" s="22">
        <f aca="true" t="shared" si="1" ref="E7:E15">D7/457</f>
        <v>0.0087527352297593</v>
      </c>
    </row>
    <row r="8" spans="1:5" ht="14.45">
      <c r="A8" s="20" t="s">
        <v>10</v>
      </c>
      <c r="B8" s="21">
        <v>8</v>
      </c>
      <c r="C8" s="21">
        <v>12</v>
      </c>
      <c r="D8" s="21">
        <f t="shared" si="0"/>
        <v>20</v>
      </c>
      <c r="E8" s="22">
        <f t="shared" si="1"/>
        <v>0.0437636761487965</v>
      </c>
    </row>
    <row r="9" spans="1:5" ht="14.45">
      <c r="A9" s="20" t="s">
        <v>11</v>
      </c>
      <c r="B9" s="21">
        <v>11</v>
      </c>
      <c r="C9" s="21">
        <v>22</v>
      </c>
      <c r="D9" s="21">
        <f t="shared" si="0"/>
        <v>33</v>
      </c>
      <c r="E9" s="22">
        <f t="shared" si="1"/>
        <v>0.07221006564551423</v>
      </c>
    </row>
    <row r="10" spans="1:5" ht="14.45">
      <c r="A10" s="23" t="s">
        <v>12</v>
      </c>
      <c r="B10" s="24">
        <v>0</v>
      </c>
      <c r="C10" s="24">
        <v>0</v>
      </c>
      <c r="D10" s="21">
        <f t="shared" si="0"/>
        <v>0</v>
      </c>
      <c r="E10" s="22">
        <f t="shared" si="1"/>
        <v>0</v>
      </c>
    </row>
    <row r="11" spans="1:5" ht="14.45">
      <c r="A11" s="20" t="s">
        <v>13</v>
      </c>
      <c r="B11" s="24">
        <v>67</v>
      </c>
      <c r="C11" s="21">
        <v>162</v>
      </c>
      <c r="D11" s="21">
        <f t="shared" si="0"/>
        <v>229</v>
      </c>
      <c r="E11" s="22">
        <f t="shared" si="1"/>
        <v>0.5010940919037199</v>
      </c>
    </row>
    <row r="12" spans="1:5" ht="14.45">
      <c r="A12" s="20" t="s">
        <v>14</v>
      </c>
      <c r="B12" s="21">
        <v>0</v>
      </c>
      <c r="C12" s="21">
        <v>2</v>
      </c>
      <c r="D12" s="21">
        <f t="shared" si="0"/>
        <v>2</v>
      </c>
      <c r="E12" s="22">
        <f t="shared" si="1"/>
        <v>0.00437636761487965</v>
      </c>
    </row>
    <row r="13" spans="1:5" ht="14.45">
      <c r="A13" s="8" t="s">
        <v>15</v>
      </c>
      <c r="B13" s="21">
        <v>13</v>
      </c>
      <c r="C13" s="21">
        <v>11</v>
      </c>
      <c r="D13" s="21">
        <f t="shared" si="0"/>
        <v>24</v>
      </c>
      <c r="E13" s="22">
        <f t="shared" si="1"/>
        <v>0.0525164113785558</v>
      </c>
    </row>
    <row r="14" spans="1:5" ht="14.45">
      <c r="A14" s="20" t="s">
        <v>16</v>
      </c>
      <c r="B14" s="21">
        <v>33</v>
      </c>
      <c r="C14" s="21">
        <v>53</v>
      </c>
      <c r="D14" s="21">
        <f>SUM(B14:C14)</f>
        <v>86</v>
      </c>
      <c r="E14" s="22">
        <f t="shared" si="1"/>
        <v>0.18818380743982493</v>
      </c>
    </row>
    <row r="15" spans="1:5" ht="14.45">
      <c r="A15" s="18" t="s">
        <v>22</v>
      </c>
      <c r="B15" s="25">
        <f>SUM(B6:B14)</f>
        <v>156</v>
      </c>
      <c r="C15" s="25">
        <f>SUM(C6:C14)</f>
        <v>302</v>
      </c>
      <c r="D15" s="25">
        <f t="shared" si="0"/>
        <v>458</v>
      </c>
      <c r="E15" s="22">
        <f t="shared" si="1"/>
        <v>1.0021881838074398</v>
      </c>
    </row>
    <row r="24" ht="15">
      <c r="A24" s="59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B1">
      <selection activeCell="J39" sqref="J39"/>
    </sheetView>
  </sheetViews>
  <sheetFormatPr defaultColWidth="9.140625" defaultRowHeight="15"/>
  <cols>
    <col min="1" max="1" width="15.57421875" style="0" bestFit="1" customWidth="1"/>
    <col min="2" max="2" width="21.140625" style="0" customWidth="1"/>
  </cols>
  <sheetData>
    <row r="1" spans="1:13" ht="21">
      <c r="A1" s="114" t="s">
        <v>167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6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15" t="s">
        <v>24</v>
      </c>
      <c r="B3" s="117" t="s">
        <v>25</v>
      </c>
      <c r="C3" s="119" t="s">
        <v>3</v>
      </c>
      <c r="D3" s="121"/>
      <c r="E3" s="122"/>
      <c r="F3" s="122"/>
      <c r="G3" s="122"/>
      <c r="H3" s="122"/>
      <c r="I3" s="122"/>
      <c r="J3" s="122"/>
      <c r="K3" s="123"/>
      <c r="L3" s="124" t="s">
        <v>2</v>
      </c>
      <c r="M3" s="125"/>
    </row>
    <row r="4" spans="1:13" ht="38.25">
      <c r="A4" s="116"/>
      <c r="B4" s="118"/>
      <c r="C4" s="120"/>
      <c r="D4" s="91" t="s">
        <v>8</v>
      </c>
      <c r="E4" s="91" t="s">
        <v>9</v>
      </c>
      <c r="F4" s="91" t="s">
        <v>26</v>
      </c>
      <c r="G4" s="91" t="s">
        <v>11</v>
      </c>
      <c r="H4" s="91" t="s">
        <v>12</v>
      </c>
      <c r="I4" s="66" t="s">
        <v>13</v>
      </c>
      <c r="J4" s="65" t="s">
        <v>27</v>
      </c>
      <c r="K4" s="91" t="s">
        <v>28</v>
      </c>
      <c r="L4" s="91" t="s">
        <v>5</v>
      </c>
      <c r="M4" s="64" t="s">
        <v>4</v>
      </c>
    </row>
    <row r="5" spans="1:14" ht="15">
      <c r="A5" s="110" t="s">
        <v>29</v>
      </c>
      <c r="B5" s="69" t="s">
        <v>30</v>
      </c>
      <c r="C5" s="68">
        <f>SUM(D5:K5)</f>
        <v>1038</v>
      </c>
      <c r="D5" s="30">
        <v>268</v>
      </c>
      <c r="E5" s="30">
        <v>0</v>
      </c>
      <c r="F5" s="30">
        <v>117</v>
      </c>
      <c r="G5" s="30">
        <v>87</v>
      </c>
      <c r="H5" s="30">
        <v>1</v>
      </c>
      <c r="I5" s="30">
        <v>481</v>
      </c>
      <c r="J5" s="70">
        <v>22</v>
      </c>
      <c r="K5" s="30">
        <v>62</v>
      </c>
      <c r="L5" s="30">
        <v>593</v>
      </c>
      <c r="M5" s="71">
        <v>445</v>
      </c>
      <c r="N5" s="60"/>
    </row>
    <row r="6" spans="1:14" ht="15">
      <c r="A6" s="111"/>
      <c r="B6" s="69" t="s">
        <v>31</v>
      </c>
      <c r="C6" s="68">
        <f>SUM(D6:K6)</f>
        <v>114</v>
      </c>
      <c r="D6" s="30">
        <v>17</v>
      </c>
      <c r="E6" s="30">
        <v>1</v>
      </c>
      <c r="F6" s="30">
        <v>10</v>
      </c>
      <c r="G6" s="30">
        <v>4</v>
      </c>
      <c r="H6" s="30">
        <v>0</v>
      </c>
      <c r="I6" s="30">
        <v>46</v>
      </c>
      <c r="J6" s="70">
        <v>0</v>
      </c>
      <c r="K6" s="30">
        <v>36</v>
      </c>
      <c r="L6" s="30">
        <v>71</v>
      </c>
      <c r="M6" s="71">
        <v>43</v>
      </c>
      <c r="N6" s="60"/>
    </row>
    <row r="7" spans="1:14" ht="15">
      <c r="A7" s="112"/>
      <c r="B7" s="72" t="s">
        <v>3</v>
      </c>
      <c r="C7" s="67">
        <f>SUM(C5:C6)</f>
        <v>1152</v>
      </c>
      <c r="D7" s="67">
        <f aca="true" t="shared" si="0" ref="D7:M7">SUM(D5:D6)</f>
        <v>285</v>
      </c>
      <c r="E7" s="67">
        <f t="shared" si="0"/>
        <v>1</v>
      </c>
      <c r="F7" s="67">
        <f t="shared" si="0"/>
        <v>127</v>
      </c>
      <c r="G7" s="67">
        <f t="shared" si="0"/>
        <v>91</v>
      </c>
      <c r="H7" s="67">
        <f t="shared" si="0"/>
        <v>1</v>
      </c>
      <c r="I7" s="67">
        <f t="shared" si="0"/>
        <v>527</v>
      </c>
      <c r="J7" s="67">
        <f t="shared" si="0"/>
        <v>22</v>
      </c>
      <c r="K7" s="67">
        <f t="shared" si="0"/>
        <v>98</v>
      </c>
      <c r="L7" s="67">
        <f t="shared" si="0"/>
        <v>664</v>
      </c>
      <c r="M7" s="68">
        <f t="shared" si="0"/>
        <v>488</v>
      </c>
      <c r="N7" s="60"/>
    </row>
    <row r="8" spans="1:14" ht="15">
      <c r="A8" s="113" t="s">
        <v>32</v>
      </c>
      <c r="B8" s="73" t="s">
        <v>30</v>
      </c>
      <c r="C8" s="68">
        <f>SUM(D8:K8)</f>
        <v>189</v>
      </c>
      <c r="D8" s="74">
        <v>54</v>
      </c>
      <c r="E8" s="74">
        <v>0</v>
      </c>
      <c r="F8" s="74">
        <v>9</v>
      </c>
      <c r="G8" s="74">
        <v>17</v>
      </c>
      <c r="H8" s="74">
        <v>1</v>
      </c>
      <c r="I8" s="74">
        <v>100</v>
      </c>
      <c r="J8" s="75">
        <v>1</v>
      </c>
      <c r="K8" s="74">
        <v>7</v>
      </c>
      <c r="L8" s="74">
        <v>133</v>
      </c>
      <c r="M8" s="76">
        <v>56</v>
      </c>
      <c r="N8" s="60"/>
    </row>
    <row r="9" spans="1:14" ht="15">
      <c r="A9" s="111"/>
      <c r="B9" s="69" t="s">
        <v>31</v>
      </c>
      <c r="C9" s="68">
        <f>SUM(D9:K9)</f>
        <v>306</v>
      </c>
      <c r="D9" s="30">
        <v>39</v>
      </c>
      <c r="E9" s="30">
        <v>3</v>
      </c>
      <c r="F9" s="30">
        <v>9</v>
      </c>
      <c r="G9" s="30">
        <v>25</v>
      </c>
      <c r="H9" s="30">
        <v>0</v>
      </c>
      <c r="I9" s="30">
        <v>166</v>
      </c>
      <c r="J9" s="70">
        <v>2</v>
      </c>
      <c r="K9" s="30">
        <v>62</v>
      </c>
      <c r="L9" s="30">
        <v>210</v>
      </c>
      <c r="M9" s="71">
        <v>96</v>
      </c>
      <c r="N9" s="60"/>
    </row>
    <row r="10" spans="1:14" ht="15">
      <c r="A10" s="112"/>
      <c r="B10" s="72" t="s">
        <v>3</v>
      </c>
      <c r="C10" s="67">
        <f>SUM(C8:C9)</f>
        <v>495</v>
      </c>
      <c r="D10" s="67">
        <f aca="true" t="shared" si="1" ref="D10:M10">SUM(D8:D9)</f>
        <v>93</v>
      </c>
      <c r="E10" s="67">
        <f t="shared" si="1"/>
        <v>3</v>
      </c>
      <c r="F10" s="67">
        <f t="shared" si="1"/>
        <v>18</v>
      </c>
      <c r="G10" s="67">
        <f t="shared" si="1"/>
        <v>42</v>
      </c>
      <c r="H10" s="67">
        <f t="shared" si="1"/>
        <v>1</v>
      </c>
      <c r="I10" s="67">
        <f t="shared" si="1"/>
        <v>266</v>
      </c>
      <c r="J10" s="67">
        <f t="shared" si="1"/>
        <v>3</v>
      </c>
      <c r="K10" s="67">
        <f t="shared" si="1"/>
        <v>69</v>
      </c>
      <c r="L10" s="67">
        <f t="shared" si="1"/>
        <v>343</v>
      </c>
      <c r="M10" s="68">
        <f t="shared" si="1"/>
        <v>152</v>
      </c>
      <c r="N10" s="60"/>
    </row>
    <row r="11" spans="1:14" ht="15">
      <c r="A11" s="110" t="s">
        <v>33</v>
      </c>
      <c r="B11" s="69" t="s">
        <v>30</v>
      </c>
      <c r="C11" s="68">
        <f>SUM(D11:K11)</f>
        <v>279</v>
      </c>
      <c r="D11" s="30">
        <v>51</v>
      </c>
      <c r="E11" s="30">
        <v>1</v>
      </c>
      <c r="F11" s="30">
        <v>44</v>
      </c>
      <c r="G11" s="30">
        <v>15</v>
      </c>
      <c r="H11" s="30">
        <v>2</v>
      </c>
      <c r="I11" s="30">
        <v>131</v>
      </c>
      <c r="J11" s="70">
        <v>3</v>
      </c>
      <c r="K11" s="30">
        <v>32</v>
      </c>
      <c r="L11" s="30">
        <v>147</v>
      </c>
      <c r="M11" s="71">
        <v>132</v>
      </c>
      <c r="N11" s="60"/>
    </row>
    <row r="12" spans="1:14" ht="15">
      <c r="A12" s="111"/>
      <c r="B12" s="69" t="s">
        <v>31</v>
      </c>
      <c r="C12" s="68">
        <f>SUM(D12:K12)</f>
        <v>38</v>
      </c>
      <c r="D12" s="30">
        <v>4</v>
      </c>
      <c r="E12" s="30">
        <v>0</v>
      </c>
      <c r="F12" s="30">
        <v>1</v>
      </c>
      <c r="G12" s="30">
        <v>4</v>
      </c>
      <c r="H12" s="30">
        <v>0</v>
      </c>
      <c r="I12" s="30">
        <v>17</v>
      </c>
      <c r="J12" s="70">
        <v>0</v>
      </c>
      <c r="K12" s="30">
        <v>12</v>
      </c>
      <c r="L12" s="30">
        <v>21</v>
      </c>
      <c r="M12" s="71">
        <v>17</v>
      </c>
      <c r="N12" s="60"/>
    </row>
    <row r="13" spans="1:14" ht="15">
      <c r="A13" s="112"/>
      <c r="B13" s="77" t="s">
        <v>3</v>
      </c>
      <c r="C13" s="67">
        <f>SUM(C11:C12)</f>
        <v>317</v>
      </c>
      <c r="D13" s="67">
        <f aca="true" t="shared" si="2" ref="D13:M13">SUM(D11:D12)</f>
        <v>55</v>
      </c>
      <c r="E13" s="67">
        <f t="shared" si="2"/>
        <v>1</v>
      </c>
      <c r="F13" s="67">
        <f t="shared" si="2"/>
        <v>45</v>
      </c>
      <c r="G13" s="67">
        <f t="shared" si="2"/>
        <v>19</v>
      </c>
      <c r="H13" s="67">
        <f t="shared" si="2"/>
        <v>2</v>
      </c>
      <c r="I13" s="67">
        <f t="shared" si="2"/>
        <v>148</v>
      </c>
      <c r="J13" s="67">
        <f t="shared" si="2"/>
        <v>3</v>
      </c>
      <c r="K13" s="67">
        <f t="shared" si="2"/>
        <v>44</v>
      </c>
      <c r="L13" s="67">
        <f t="shared" si="2"/>
        <v>168</v>
      </c>
      <c r="M13" s="68">
        <f t="shared" si="2"/>
        <v>149</v>
      </c>
      <c r="N13" s="60"/>
    </row>
    <row r="14" spans="1:14" ht="15">
      <c r="A14" s="113" t="s">
        <v>34</v>
      </c>
      <c r="B14" s="69" t="s">
        <v>30</v>
      </c>
      <c r="C14" s="68">
        <f>SUM(D14:K14)</f>
        <v>182</v>
      </c>
      <c r="D14" s="30">
        <v>47</v>
      </c>
      <c r="E14" s="30">
        <v>1</v>
      </c>
      <c r="F14" s="30">
        <v>10</v>
      </c>
      <c r="G14" s="30">
        <v>30</v>
      </c>
      <c r="H14" s="30">
        <v>0</v>
      </c>
      <c r="I14" s="30">
        <v>84</v>
      </c>
      <c r="J14" s="70">
        <v>4</v>
      </c>
      <c r="K14" s="30">
        <v>6</v>
      </c>
      <c r="L14" s="30">
        <v>108</v>
      </c>
      <c r="M14" s="71">
        <v>74</v>
      </c>
      <c r="N14" s="60"/>
    </row>
    <row r="15" spans="1:14" ht="15">
      <c r="A15" s="111"/>
      <c r="B15" s="69" t="s">
        <v>31</v>
      </c>
      <c r="C15" s="68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70">
        <v>0</v>
      </c>
      <c r="K15" s="30">
        <v>0</v>
      </c>
      <c r="L15" s="30">
        <v>0</v>
      </c>
      <c r="M15" s="71">
        <v>0</v>
      </c>
      <c r="N15" s="60"/>
    </row>
    <row r="16" spans="1:14" ht="15">
      <c r="A16" s="112"/>
      <c r="B16" s="72" t="s">
        <v>3</v>
      </c>
      <c r="C16" s="68">
        <f>SUM(C14:C15)</f>
        <v>182</v>
      </c>
      <c r="D16" s="30">
        <f>SUM(D14:D15)</f>
        <v>47</v>
      </c>
      <c r="E16" s="30">
        <f>SUM(E14:E15)</f>
        <v>1</v>
      </c>
      <c r="F16" s="30">
        <f>SUM(F14:F15)</f>
        <v>10</v>
      </c>
      <c r="G16" s="30">
        <f aca="true" t="shared" si="3" ref="G16:M16">SUM(G14:G15)</f>
        <v>30</v>
      </c>
      <c r="H16" s="30">
        <f t="shared" si="3"/>
        <v>0</v>
      </c>
      <c r="I16" s="30">
        <f t="shared" si="3"/>
        <v>84</v>
      </c>
      <c r="J16" s="30">
        <f t="shared" si="3"/>
        <v>4</v>
      </c>
      <c r="K16" s="30">
        <f t="shared" si="3"/>
        <v>6</v>
      </c>
      <c r="L16" s="30">
        <f t="shared" si="3"/>
        <v>108</v>
      </c>
      <c r="M16" s="71">
        <f t="shared" si="3"/>
        <v>74</v>
      </c>
      <c r="N16" s="60"/>
    </row>
    <row r="17" spans="12:13" ht="14.45">
      <c r="L17" s="60"/>
      <c r="M17" s="60"/>
    </row>
    <row r="18" spans="3:13" ht="15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20" spans="4:5" ht="14.45">
      <c r="D20" s="60"/>
      <c r="E20" s="60"/>
    </row>
    <row r="23" ht="14.45">
      <c r="L23" s="60"/>
    </row>
  </sheetData>
  <mergeCells count="11">
    <mergeCell ref="A5:A7"/>
    <mergeCell ref="A8:A10"/>
    <mergeCell ref="A11:A13"/>
    <mergeCell ref="A14:A16"/>
    <mergeCell ref="A1:M1"/>
    <mergeCell ref="A2:M2"/>
    <mergeCell ref="A3:A4"/>
    <mergeCell ref="B3:B4"/>
    <mergeCell ref="C3:C4"/>
    <mergeCell ref="D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 topLeftCell="B1">
      <selection activeCell="I28" sqref="I28"/>
    </sheetView>
  </sheetViews>
  <sheetFormatPr defaultColWidth="9.140625" defaultRowHeight="15"/>
  <cols>
    <col min="1" max="1" width="14.28125" style="0" customWidth="1"/>
    <col min="2" max="2" width="21.140625" style="0" customWidth="1"/>
  </cols>
  <sheetData>
    <row r="1" spans="1:13" ht="2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30" t="s">
        <v>171</v>
      </c>
      <c r="B3" s="132" t="s">
        <v>37</v>
      </c>
      <c r="C3" s="134" t="s">
        <v>38</v>
      </c>
      <c r="D3" s="135"/>
      <c r="E3" s="135"/>
      <c r="F3" s="135"/>
      <c r="G3" s="135"/>
      <c r="H3" s="135"/>
      <c r="I3" s="135"/>
      <c r="J3" s="136"/>
      <c r="K3" s="137" t="s">
        <v>2</v>
      </c>
      <c r="L3" s="138"/>
      <c r="M3" s="139" t="s">
        <v>3</v>
      </c>
    </row>
    <row r="4" spans="1:13" ht="38.25">
      <c r="A4" s="131"/>
      <c r="B4" s="133"/>
      <c r="C4" s="89" t="s">
        <v>8</v>
      </c>
      <c r="D4" s="89" t="s">
        <v>9</v>
      </c>
      <c r="E4" s="89" t="s">
        <v>10</v>
      </c>
      <c r="F4" s="89" t="s">
        <v>11</v>
      </c>
      <c r="G4" s="89" t="s">
        <v>12</v>
      </c>
      <c r="H4" s="66" t="s">
        <v>13</v>
      </c>
      <c r="I4" s="89" t="s">
        <v>14</v>
      </c>
      <c r="J4" s="89" t="s">
        <v>28</v>
      </c>
      <c r="K4" s="89" t="s">
        <v>5</v>
      </c>
      <c r="L4" s="89" t="s">
        <v>4</v>
      </c>
      <c r="M4" s="140"/>
    </row>
    <row r="5" spans="1:13" ht="15">
      <c r="A5" s="78" t="s">
        <v>40</v>
      </c>
      <c r="B5" s="79" t="s">
        <v>39</v>
      </c>
      <c r="C5" s="80">
        <v>0</v>
      </c>
      <c r="D5" s="80">
        <v>0</v>
      </c>
      <c r="E5" s="80">
        <v>1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1</v>
      </c>
      <c r="M5" s="81">
        <f aca="true" t="shared" si="0" ref="M5:M24">SUM(K5:L5)</f>
        <v>1</v>
      </c>
    </row>
    <row r="6" spans="1:13" ht="15">
      <c r="A6" s="78" t="s">
        <v>42</v>
      </c>
      <c r="B6" s="79" t="s">
        <v>41</v>
      </c>
      <c r="C6" s="80">
        <v>0</v>
      </c>
      <c r="D6" s="80">
        <v>0</v>
      </c>
      <c r="E6" s="80">
        <v>1</v>
      </c>
      <c r="F6" s="80">
        <v>0</v>
      </c>
      <c r="G6" s="80">
        <v>0</v>
      </c>
      <c r="H6" s="80">
        <v>1</v>
      </c>
      <c r="I6" s="80">
        <v>0</v>
      </c>
      <c r="J6" s="80">
        <v>3</v>
      </c>
      <c r="K6" s="80">
        <v>1</v>
      </c>
      <c r="L6" s="80">
        <v>4</v>
      </c>
      <c r="M6" s="81">
        <f t="shared" si="0"/>
        <v>5</v>
      </c>
    </row>
    <row r="7" spans="1:13" ht="38.25">
      <c r="A7" s="82" t="s">
        <v>44</v>
      </c>
      <c r="B7" s="79" t="s">
        <v>43</v>
      </c>
      <c r="C7" s="80">
        <v>2</v>
      </c>
      <c r="D7" s="80">
        <v>0</v>
      </c>
      <c r="E7" s="80">
        <v>0</v>
      </c>
      <c r="F7" s="80">
        <v>1</v>
      </c>
      <c r="G7" s="80">
        <v>0</v>
      </c>
      <c r="H7" s="80">
        <v>2</v>
      </c>
      <c r="I7" s="80">
        <v>0</v>
      </c>
      <c r="J7" s="80">
        <v>3</v>
      </c>
      <c r="K7" s="80">
        <v>7</v>
      </c>
      <c r="L7" s="80">
        <v>1</v>
      </c>
      <c r="M7" s="81">
        <f t="shared" si="0"/>
        <v>8</v>
      </c>
    </row>
    <row r="8" spans="1:13" ht="25.5">
      <c r="A8" s="78" t="s">
        <v>46</v>
      </c>
      <c r="B8" s="79" t="s">
        <v>45</v>
      </c>
      <c r="C8" s="80">
        <v>0</v>
      </c>
      <c r="D8" s="80">
        <v>1</v>
      </c>
      <c r="E8" s="80">
        <v>2</v>
      </c>
      <c r="F8" s="80">
        <v>0</v>
      </c>
      <c r="G8" s="80">
        <v>0</v>
      </c>
      <c r="H8" s="80">
        <v>2</v>
      </c>
      <c r="I8" s="80">
        <v>0</v>
      </c>
      <c r="J8" s="80">
        <v>10</v>
      </c>
      <c r="K8" s="80">
        <v>5</v>
      </c>
      <c r="L8" s="80">
        <v>10</v>
      </c>
      <c r="M8" s="81">
        <f t="shared" si="0"/>
        <v>15</v>
      </c>
    </row>
    <row r="9" spans="1:13" ht="15">
      <c r="A9" s="78" t="s">
        <v>48</v>
      </c>
      <c r="B9" s="83" t="s">
        <v>47</v>
      </c>
      <c r="C9" s="84">
        <v>1</v>
      </c>
      <c r="D9" s="84">
        <v>0</v>
      </c>
      <c r="E9" s="84">
        <v>0</v>
      </c>
      <c r="F9" s="84">
        <v>0</v>
      </c>
      <c r="G9" s="80">
        <v>0</v>
      </c>
      <c r="H9" s="84">
        <v>0</v>
      </c>
      <c r="I9" s="80">
        <v>0</v>
      </c>
      <c r="J9" s="84">
        <v>0</v>
      </c>
      <c r="K9" s="84">
        <v>0</v>
      </c>
      <c r="L9" s="84">
        <v>1</v>
      </c>
      <c r="M9" s="81">
        <f t="shared" si="0"/>
        <v>1</v>
      </c>
    </row>
    <row r="10" spans="1:13" ht="25.5">
      <c r="A10" s="127" t="s">
        <v>52</v>
      </c>
      <c r="B10" s="83" t="s">
        <v>49</v>
      </c>
      <c r="C10" s="84">
        <v>0</v>
      </c>
      <c r="D10" s="84">
        <v>0</v>
      </c>
      <c r="E10" s="84">
        <v>0</v>
      </c>
      <c r="F10" s="84">
        <v>0</v>
      </c>
      <c r="G10" s="80">
        <v>0</v>
      </c>
      <c r="H10" s="84">
        <v>5</v>
      </c>
      <c r="I10" s="80">
        <v>0</v>
      </c>
      <c r="J10" s="84">
        <v>0</v>
      </c>
      <c r="K10" s="84">
        <v>5</v>
      </c>
      <c r="L10" s="84">
        <v>0</v>
      </c>
      <c r="M10" s="81">
        <f t="shared" si="0"/>
        <v>5</v>
      </c>
    </row>
    <row r="11" spans="1:13" ht="25.5">
      <c r="A11" s="128"/>
      <c r="B11" s="79" t="s">
        <v>50</v>
      </c>
      <c r="C11" s="80">
        <v>1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1">
        <f t="shared" si="0"/>
        <v>1</v>
      </c>
    </row>
    <row r="12" spans="1:13" ht="25.5">
      <c r="A12" s="129"/>
      <c r="B12" s="79" t="s">
        <v>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1">
        <f t="shared" si="0"/>
        <v>0</v>
      </c>
    </row>
    <row r="13" spans="1:13" ht="24" customHeight="1">
      <c r="A13" s="85" t="s">
        <v>54</v>
      </c>
      <c r="B13" s="79" t="s">
        <v>53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1</v>
      </c>
      <c r="I13" s="80">
        <v>0</v>
      </c>
      <c r="J13" s="80">
        <v>0</v>
      </c>
      <c r="K13" s="80">
        <v>1</v>
      </c>
      <c r="L13" s="80">
        <v>0</v>
      </c>
      <c r="M13" s="81">
        <f t="shared" si="0"/>
        <v>1</v>
      </c>
    </row>
    <row r="14" spans="1:13" ht="15">
      <c r="A14" s="127" t="s">
        <v>57</v>
      </c>
      <c r="B14" s="79" t="s">
        <v>55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>
        <f t="shared" si="0"/>
        <v>0</v>
      </c>
    </row>
    <row r="15" spans="1:13" ht="15" customHeight="1">
      <c r="A15" s="129"/>
      <c r="B15" s="79" t="s">
        <v>56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1">
        <f t="shared" si="0"/>
        <v>0</v>
      </c>
    </row>
    <row r="16" spans="1:13" ht="15">
      <c r="A16" s="86" t="s">
        <v>58</v>
      </c>
      <c r="B16" s="83" t="s">
        <v>59</v>
      </c>
      <c r="C16" s="84">
        <v>2</v>
      </c>
      <c r="D16" s="84">
        <v>0</v>
      </c>
      <c r="E16" s="84">
        <v>0</v>
      </c>
      <c r="F16" s="84">
        <v>0</v>
      </c>
      <c r="G16" s="80">
        <v>0</v>
      </c>
      <c r="H16" s="84">
        <v>4</v>
      </c>
      <c r="I16" s="80">
        <v>0</v>
      </c>
      <c r="J16" s="84">
        <v>6</v>
      </c>
      <c r="K16" s="84">
        <v>7</v>
      </c>
      <c r="L16" s="84">
        <v>5</v>
      </c>
      <c r="M16" s="81">
        <f t="shared" si="0"/>
        <v>12</v>
      </c>
    </row>
    <row r="17" spans="1:13" ht="24" customHeight="1">
      <c r="A17" s="86" t="s">
        <v>60</v>
      </c>
      <c r="B17" s="79" t="s">
        <v>61</v>
      </c>
      <c r="C17" s="80">
        <v>2</v>
      </c>
      <c r="D17" s="80">
        <v>0</v>
      </c>
      <c r="E17" s="80">
        <v>3</v>
      </c>
      <c r="F17" s="80">
        <v>0</v>
      </c>
      <c r="G17" s="80">
        <v>0</v>
      </c>
      <c r="H17" s="80">
        <v>11</v>
      </c>
      <c r="I17" s="80">
        <v>0</v>
      </c>
      <c r="J17" s="80">
        <v>8</v>
      </c>
      <c r="K17" s="80">
        <v>20</v>
      </c>
      <c r="L17" s="80">
        <v>4</v>
      </c>
      <c r="M17" s="81">
        <f t="shared" si="0"/>
        <v>24</v>
      </c>
    </row>
    <row r="18" spans="1:13" ht="15">
      <c r="A18" s="127" t="s">
        <v>65</v>
      </c>
      <c r="B18" s="83" t="s">
        <v>62</v>
      </c>
      <c r="C18" s="84">
        <v>0</v>
      </c>
      <c r="D18" s="84">
        <v>0</v>
      </c>
      <c r="E18" s="84">
        <v>1</v>
      </c>
      <c r="F18" s="84">
        <v>0</v>
      </c>
      <c r="G18" s="80">
        <v>0</v>
      </c>
      <c r="H18" s="84">
        <v>5</v>
      </c>
      <c r="I18" s="87">
        <v>0</v>
      </c>
      <c r="J18" s="87">
        <v>0</v>
      </c>
      <c r="K18" s="84">
        <v>4</v>
      </c>
      <c r="L18" s="84">
        <v>2</v>
      </c>
      <c r="M18" s="81">
        <f t="shared" si="0"/>
        <v>6</v>
      </c>
    </row>
    <row r="19" spans="1:13" ht="38.25">
      <c r="A19" s="128"/>
      <c r="B19" s="79" t="s">
        <v>63</v>
      </c>
      <c r="C19" s="80">
        <v>1</v>
      </c>
      <c r="D19" s="80">
        <v>0</v>
      </c>
      <c r="E19" s="80">
        <v>0</v>
      </c>
      <c r="F19" s="80">
        <v>0</v>
      </c>
      <c r="G19" s="80">
        <v>0</v>
      </c>
      <c r="H19" s="80">
        <v>6</v>
      </c>
      <c r="I19" s="80">
        <v>0</v>
      </c>
      <c r="J19" s="80">
        <v>0</v>
      </c>
      <c r="K19" s="80">
        <v>7</v>
      </c>
      <c r="L19" s="80">
        <v>0</v>
      </c>
      <c r="M19" s="81">
        <f t="shared" si="0"/>
        <v>7</v>
      </c>
    </row>
    <row r="20" spans="1:13" ht="25.5">
      <c r="A20" s="129"/>
      <c r="B20" s="79" t="s">
        <v>64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1">
        <f t="shared" si="0"/>
        <v>0</v>
      </c>
    </row>
    <row r="21" spans="1:13" ht="15">
      <c r="A21" s="88" t="s">
        <v>67</v>
      </c>
      <c r="B21" s="79" t="s">
        <v>66</v>
      </c>
      <c r="C21" s="80">
        <v>0</v>
      </c>
      <c r="D21" s="80">
        <v>0</v>
      </c>
      <c r="E21" s="80">
        <v>0</v>
      </c>
      <c r="F21" s="80">
        <v>1</v>
      </c>
      <c r="G21" s="80">
        <v>0</v>
      </c>
      <c r="H21" s="80">
        <v>2</v>
      </c>
      <c r="I21" s="80">
        <v>0</v>
      </c>
      <c r="J21" s="80">
        <v>2</v>
      </c>
      <c r="K21" s="80">
        <v>3</v>
      </c>
      <c r="L21" s="80">
        <v>2</v>
      </c>
      <c r="M21" s="81">
        <f t="shared" si="0"/>
        <v>5</v>
      </c>
    </row>
    <row r="22" spans="1:13" ht="25.5">
      <c r="A22" s="88" t="s">
        <v>69</v>
      </c>
      <c r="B22" s="79" t="s">
        <v>68</v>
      </c>
      <c r="C22" s="80">
        <v>1</v>
      </c>
      <c r="D22" s="80">
        <v>0</v>
      </c>
      <c r="E22" s="80">
        <v>2</v>
      </c>
      <c r="F22" s="80">
        <v>2</v>
      </c>
      <c r="G22" s="80">
        <v>0</v>
      </c>
      <c r="H22" s="80">
        <v>6</v>
      </c>
      <c r="I22" s="80">
        <v>0</v>
      </c>
      <c r="J22" s="80">
        <v>2</v>
      </c>
      <c r="K22" s="80">
        <v>5</v>
      </c>
      <c r="L22" s="80">
        <v>8</v>
      </c>
      <c r="M22" s="81">
        <f t="shared" si="0"/>
        <v>13</v>
      </c>
    </row>
    <row r="23" spans="1:13" ht="15">
      <c r="A23" s="88" t="s">
        <v>71</v>
      </c>
      <c r="B23" s="79" t="s">
        <v>70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1</v>
      </c>
      <c r="K23" s="80">
        <v>0</v>
      </c>
      <c r="L23" s="80">
        <v>1</v>
      </c>
      <c r="M23" s="81">
        <f t="shared" si="0"/>
        <v>1</v>
      </c>
    </row>
    <row r="24" spans="1:13" ht="38.25">
      <c r="A24" s="85" t="s">
        <v>73</v>
      </c>
      <c r="B24" s="79" t="s">
        <v>72</v>
      </c>
      <c r="C24" s="80">
        <v>7</v>
      </c>
      <c r="D24" s="80">
        <v>0</v>
      </c>
      <c r="E24" s="80">
        <v>0</v>
      </c>
      <c r="F24" s="80">
        <v>0</v>
      </c>
      <c r="G24" s="80">
        <v>0</v>
      </c>
      <c r="H24" s="80">
        <v>1</v>
      </c>
      <c r="I24" s="80">
        <v>0</v>
      </c>
      <c r="J24" s="80">
        <v>1</v>
      </c>
      <c r="K24" s="80">
        <v>5</v>
      </c>
      <c r="L24" s="80">
        <v>4</v>
      </c>
      <c r="M24" s="81">
        <f t="shared" si="0"/>
        <v>9</v>
      </c>
    </row>
    <row r="25" spans="1:13" ht="15">
      <c r="A25" s="126" t="s">
        <v>3</v>
      </c>
      <c r="B25" s="126"/>
      <c r="C25" s="90">
        <f>SUM(C5:C24)</f>
        <v>17</v>
      </c>
      <c r="D25" s="90">
        <f aca="true" t="shared" si="1" ref="D25:M25">SUM(D5:D24)</f>
        <v>1</v>
      </c>
      <c r="E25" s="90">
        <f t="shared" si="1"/>
        <v>10</v>
      </c>
      <c r="F25" s="90">
        <f t="shared" si="1"/>
        <v>4</v>
      </c>
      <c r="G25" s="90">
        <f t="shared" si="1"/>
        <v>0</v>
      </c>
      <c r="H25" s="90">
        <f t="shared" si="1"/>
        <v>46</v>
      </c>
      <c r="I25" s="90">
        <f t="shared" si="1"/>
        <v>0</v>
      </c>
      <c r="J25" s="90">
        <f t="shared" si="1"/>
        <v>36</v>
      </c>
      <c r="K25" s="90">
        <f t="shared" si="1"/>
        <v>71</v>
      </c>
      <c r="L25" s="90">
        <f t="shared" si="1"/>
        <v>43</v>
      </c>
      <c r="M25" s="90">
        <f t="shared" si="1"/>
        <v>114</v>
      </c>
    </row>
  </sheetData>
  <mergeCells count="11">
    <mergeCell ref="A25:B25"/>
    <mergeCell ref="A10:A12"/>
    <mergeCell ref="A14:A15"/>
    <mergeCell ref="A18:A20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0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 topLeftCell="B16">
      <selection activeCell="P15" sqref="P15"/>
    </sheetView>
  </sheetViews>
  <sheetFormatPr defaultColWidth="9.140625" defaultRowHeight="15"/>
  <cols>
    <col min="1" max="1" width="19.28125" style="0" customWidth="1"/>
    <col min="2" max="2" width="24.7109375" style="0" customWidth="1"/>
    <col min="8" max="8" width="11.140625" style="0" customWidth="1"/>
  </cols>
  <sheetData>
    <row r="1" spans="1:13" ht="2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30" t="s">
        <v>36</v>
      </c>
      <c r="B3" s="132" t="s">
        <v>37</v>
      </c>
      <c r="C3" s="134" t="s">
        <v>38</v>
      </c>
      <c r="D3" s="135"/>
      <c r="E3" s="135"/>
      <c r="F3" s="135"/>
      <c r="G3" s="135"/>
      <c r="H3" s="135"/>
      <c r="I3" s="135"/>
      <c r="J3" s="136"/>
      <c r="K3" s="137" t="s">
        <v>2</v>
      </c>
      <c r="L3" s="138"/>
      <c r="M3" s="139" t="s">
        <v>3</v>
      </c>
    </row>
    <row r="4" spans="1:13" ht="38.25">
      <c r="A4" s="131"/>
      <c r="B4" s="133"/>
      <c r="C4" s="89" t="s">
        <v>8</v>
      </c>
      <c r="D4" s="89" t="s">
        <v>9</v>
      </c>
      <c r="E4" s="89" t="s">
        <v>10</v>
      </c>
      <c r="F4" s="89" t="s">
        <v>11</v>
      </c>
      <c r="G4" s="89" t="s">
        <v>12</v>
      </c>
      <c r="H4" s="66" t="s">
        <v>13</v>
      </c>
      <c r="I4" s="89" t="s">
        <v>14</v>
      </c>
      <c r="J4" s="89" t="s">
        <v>28</v>
      </c>
      <c r="K4" s="89" t="s">
        <v>5</v>
      </c>
      <c r="L4" s="89" t="s">
        <v>4</v>
      </c>
      <c r="M4" s="140"/>
    </row>
    <row r="5" spans="1:13" ht="15">
      <c r="A5" s="92" t="s">
        <v>74</v>
      </c>
      <c r="B5" s="79" t="s">
        <v>75</v>
      </c>
      <c r="C5" s="80">
        <v>3</v>
      </c>
      <c r="D5" s="80">
        <v>0</v>
      </c>
      <c r="E5" s="80">
        <v>1</v>
      </c>
      <c r="F5" s="80">
        <v>0</v>
      </c>
      <c r="G5" s="80">
        <v>0</v>
      </c>
      <c r="H5" s="80">
        <v>5</v>
      </c>
      <c r="I5" s="80">
        <v>1</v>
      </c>
      <c r="J5" s="80">
        <v>1</v>
      </c>
      <c r="K5" s="80">
        <v>9</v>
      </c>
      <c r="L5" s="80">
        <v>2</v>
      </c>
      <c r="M5" s="81">
        <f>SUM(K5:L5)</f>
        <v>11</v>
      </c>
    </row>
    <row r="6" spans="1:13" ht="15">
      <c r="A6" s="130" t="s">
        <v>76</v>
      </c>
      <c r="B6" s="83" t="s">
        <v>77</v>
      </c>
      <c r="C6" s="84">
        <v>5</v>
      </c>
      <c r="D6" s="80">
        <v>0</v>
      </c>
      <c r="E6" s="84">
        <v>4</v>
      </c>
      <c r="F6" s="84">
        <v>1</v>
      </c>
      <c r="G6" s="80">
        <v>0</v>
      </c>
      <c r="H6" s="84">
        <v>11</v>
      </c>
      <c r="I6" s="84">
        <v>0</v>
      </c>
      <c r="J6" s="84">
        <v>1</v>
      </c>
      <c r="K6" s="84">
        <v>17</v>
      </c>
      <c r="L6" s="84">
        <v>5</v>
      </c>
      <c r="M6" s="81">
        <f aca="true" t="shared" si="0" ref="M6:M34">SUM(K6:L6)</f>
        <v>22</v>
      </c>
    </row>
    <row r="7" spans="1:13" ht="15">
      <c r="A7" s="144"/>
      <c r="B7" s="83" t="s">
        <v>78</v>
      </c>
      <c r="C7" s="84">
        <v>1</v>
      </c>
      <c r="D7" s="80">
        <v>0</v>
      </c>
      <c r="E7" s="84">
        <v>0</v>
      </c>
      <c r="F7" s="84">
        <v>0</v>
      </c>
      <c r="G7" s="80">
        <v>0</v>
      </c>
      <c r="H7" s="84">
        <v>2</v>
      </c>
      <c r="I7" s="84">
        <v>0</v>
      </c>
      <c r="J7" s="84">
        <v>0</v>
      </c>
      <c r="K7" s="84">
        <v>3</v>
      </c>
      <c r="L7" s="84">
        <v>0</v>
      </c>
      <c r="M7" s="81">
        <f t="shared" si="0"/>
        <v>3</v>
      </c>
    </row>
    <row r="8" spans="1:13" ht="25.5">
      <c r="A8" s="131"/>
      <c r="B8" s="83" t="s">
        <v>79</v>
      </c>
      <c r="C8" s="84">
        <v>1</v>
      </c>
      <c r="D8" s="80">
        <v>0</v>
      </c>
      <c r="E8" s="84">
        <v>0</v>
      </c>
      <c r="F8" s="84">
        <v>0</v>
      </c>
      <c r="G8" s="80">
        <v>0</v>
      </c>
      <c r="H8" s="84">
        <v>2</v>
      </c>
      <c r="I8" s="84">
        <v>0</v>
      </c>
      <c r="J8" s="84">
        <v>0</v>
      </c>
      <c r="K8" s="84">
        <v>3</v>
      </c>
      <c r="L8" s="84">
        <v>0</v>
      </c>
      <c r="M8" s="81">
        <f t="shared" si="0"/>
        <v>3</v>
      </c>
    </row>
    <row r="9" spans="1:13" ht="15">
      <c r="A9" s="127" t="s">
        <v>40</v>
      </c>
      <c r="B9" s="83" t="s">
        <v>80</v>
      </c>
      <c r="C9" s="84">
        <v>18</v>
      </c>
      <c r="D9" s="80">
        <v>0</v>
      </c>
      <c r="E9" s="84">
        <v>20</v>
      </c>
      <c r="F9" s="84">
        <v>6</v>
      </c>
      <c r="G9" s="80">
        <v>0</v>
      </c>
      <c r="H9" s="84">
        <v>36</v>
      </c>
      <c r="I9" s="84">
        <v>1</v>
      </c>
      <c r="J9" s="84">
        <v>5</v>
      </c>
      <c r="K9" s="84">
        <v>50</v>
      </c>
      <c r="L9" s="84">
        <v>36</v>
      </c>
      <c r="M9" s="81">
        <f t="shared" si="0"/>
        <v>86</v>
      </c>
    </row>
    <row r="10" spans="1:13" ht="15" customHeight="1">
      <c r="A10" s="129"/>
      <c r="B10" s="14" t="s">
        <v>81</v>
      </c>
      <c r="C10" s="93">
        <v>1</v>
      </c>
      <c r="D10" s="80">
        <v>0</v>
      </c>
      <c r="E10" s="94">
        <v>0</v>
      </c>
      <c r="F10" s="94">
        <v>0</v>
      </c>
      <c r="G10" s="80">
        <v>0</v>
      </c>
      <c r="H10" s="94">
        <v>3</v>
      </c>
      <c r="I10" s="94">
        <v>0</v>
      </c>
      <c r="J10" s="94">
        <v>0</v>
      </c>
      <c r="K10" s="94">
        <v>1</v>
      </c>
      <c r="L10" s="94">
        <v>3</v>
      </c>
      <c r="M10" s="81">
        <f t="shared" si="0"/>
        <v>4</v>
      </c>
    </row>
    <row r="11" spans="1:13" ht="15">
      <c r="A11" s="88" t="s">
        <v>42</v>
      </c>
      <c r="B11" s="83" t="s">
        <v>82</v>
      </c>
      <c r="C11" s="84">
        <v>3</v>
      </c>
      <c r="D11" s="80">
        <v>0</v>
      </c>
      <c r="E11" s="84">
        <v>5</v>
      </c>
      <c r="F11" s="84">
        <v>2</v>
      </c>
      <c r="G11" s="80">
        <v>0</v>
      </c>
      <c r="H11" s="84">
        <v>8</v>
      </c>
      <c r="I11" s="84">
        <v>0</v>
      </c>
      <c r="J11" s="84">
        <v>1</v>
      </c>
      <c r="K11" s="84">
        <v>9</v>
      </c>
      <c r="L11" s="84">
        <v>10</v>
      </c>
      <c r="M11" s="81">
        <f t="shared" si="0"/>
        <v>19</v>
      </c>
    </row>
    <row r="12" spans="1:13" ht="25.5">
      <c r="A12" s="82" t="s">
        <v>44</v>
      </c>
      <c r="B12" s="83" t="s">
        <v>83</v>
      </c>
      <c r="C12" s="84">
        <v>30</v>
      </c>
      <c r="D12" s="80">
        <v>0</v>
      </c>
      <c r="E12" s="84">
        <v>4</v>
      </c>
      <c r="F12" s="84">
        <v>14</v>
      </c>
      <c r="G12" s="80">
        <v>0</v>
      </c>
      <c r="H12" s="84">
        <v>56</v>
      </c>
      <c r="I12" s="84">
        <v>3</v>
      </c>
      <c r="J12" s="84">
        <v>3</v>
      </c>
      <c r="K12" s="84">
        <v>56</v>
      </c>
      <c r="L12" s="84">
        <v>54</v>
      </c>
      <c r="M12" s="81">
        <f t="shared" si="0"/>
        <v>110</v>
      </c>
    </row>
    <row r="13" spans="1:13" ht="15">
      <c r="A13" s="88" t="s">
        <v>46</v>
      </c>
      <c r="B13" s="83" t="s">
        <v>84</v>
      </c>
      <c r="C13" s="84">
        <v>7</v>
      </c>
      <c r="D13" s="80">
        <v>0</v>
      </c>
      <c r="E13" s="84">
        <v>19</v>
      </c>
      <c r="F13" s="84">
        <v>2</v>
      </c>
      <c r="G13" s="80">
        <v>0</v>
      </c>
      <c r="H13" s="84">
        <v>17</v>
      </c>
      <c r="I13" s="84">
        <v>0</v>
      </c>
      <c r="J13" s="84">
        <v>4</v>
      </c>
      <c r="K13" s="84">
        <v>10</v>
      </c>
      <c r="L13" s="84">
        <v>39</v>
      </c>
      <c r="M13" s="81">
        <f>SUM(K13:L13)</f>
        <v>49</v>
      </c>
    </row>
    <row r="14" spans="1:13" ht="15">
      <c r="A14" s="88" t="s">
        <v>48</v>
      </c>
      <c r="B14" s="83" t="s">
        <v>85</v>
      </c>
      <c r="C14" s="84">
        <v>1</v>
      </c>
      <c r="D14" s="80">
        <v>0</v>
      </c>
      <c r="E14" s="84">
        <v>2</v>
      </c>
      <c r="F14" s="84">
        <v>0</v>
      </c>
      <c r="G14" s="80">
        <v>0</v>
      </c>
      <c r="H14" s="84">
        <v>5</v>
      </c>
      <c r="I14" s="84">
        <v>0</v>
      </c>
      <c r="J14" s="84">
        <v>2</v>
      </c>
      <c r="K14" s="84">
        <v>6</v>
      </c>
      <c r="L14" s="84">
        <v>4</v>
      </c>
      <c r="M14" s="81">
        <f t="shared" si="0"/>
        <v>10</v>
      </c>
    </row>
    <row r="15" spans="1:13" ht="15">
      <c r="A15" s="95" t="s">
        <v>86</v>
      </c>
      <c r="B15" s="83" t="s">
        <v>87</v>
      </c>
      <c r="C15" s="84">
        <v>10</v>
      </c>
      <c r="D15" s="80">
        <v>0</v>
      </c>
      <c r="E15" s="84">
        <v>4</v>
      </c>
      <c r="F15" s="84">
        <v>5</v>
      </c>
      <c r="G15" s="80">
        <v>0</v>
      </c>
      <c r="H15" s="84">
        <v>28</v>
      </c>
      <c r="I15" s="84">
        <v>0</v>
      </c>
      <c r="J15" s="84">
        <v>5</v>
      </c>
      <c r="K15" s="84">
        <v>18</v>
      </c>
      <c r="L15" s="84">
        <v>34</v>
      </c>
      <c r="M15" s="81">
        <f t="shared" si="0"/>
        <v>52</v>
      </c>
    </row>
    <row r="16" spans="1:13" ht="15">
      <c r="A16" s="127" t="s">
        <v>52</v>
      </c>
      <c r="B16" s="83" t="s">
        <v>88</v>
      </c>
      <c r="C16" s="84">
        <v>8</v>
      </c>
      <c r="D16" s="80">
        <v>0</v>
      </c>
      <c r="E16" s="84">
        <v>9</v>
      </c>
      <c r="F16" s="84">
        <v>1</v>
      </c>
      <c r="G16" s="80">
        <v>0</v>
      </c>
      <c r="H16" s="84">
        <v>24</v>
      </c>
      <c r="I16" s="84">
        <v>2</v>
      </c>
      <c r="J16" s="84">
        <v>5</v>
      </c>
      <c r="K16" s="84">
        <v>29</v>
      </c>
      <c r="L16" s="84">
        <v>20</v>
      </c>
      <c r="M16" s="81">
        <f t="shared" si="0"/>
        <v>49</v>
      </c>
    </row>
    <row r="17" spans="1:13" ht="25.5">
      <c r="A17" s="129"/>
      <c r="B17" s="83" t="s">
        <v>89</v>
      </c>
      <c r="C17" s="84">
        <v>3</v>
      </c>
      <c r="D17" s="80">
        <v>0</v>
      </c>
      <c r="E17" s="84">
        <v>2</v>
      </c>
      <c r="F17" s="84">
        <v>0</v>
      </c>
      <c r="G17" s="80">
        <v>0</v>
      </c>
      <c r="H17" s="84">
        <v>7</v>
      </c>
      <c r="I17" s="84">
        <v>1</v>
      </c>
      <c r="J17" s="84">
        <v>0</v>
      </c>
      <c r="K17" s="84">
        <v>8</v>
      </c>
      <c r="L17" s="84">
        <v>5</v>
      </c>
      <c r="M17" s="81">
        <f t="shared" si="0"/>
        <v>13</v>
      </c>
    </row>
    <row r="18" spans="1:13" ht="15">
      <c r="A18" s="141" t="s">
        <v>54</v>
      </c>
      <c r="B18" s="96" t="s">
        <v>90</v>
      </c>
      <c r="C18" s="84">
        <v>2</v>
      </c>
      <c r="D18" s="80">
        <v>0</v>
      </c>
      <c r="E18" s="84">
        <v>1</v>
      </c>
      <c r="F18" s="84">
        <v>0</v>
      </c>
      <c r="G18" s="80">
        <v>0</v>
      </c>
      <c r="H18" s="84">
        <v>8</v>
      </c>
      <c r="I18" s="84">
        <v>0</v>
      </c>
      <c r="J18" s="84">
        <v>0</v>
      </c>
      <c r="K18" s="84">
        <v>3</v>
      </c>
      <c r="L18" s="84">
        <v>8</v>
      </c>
      <c r="M18" s="81">
        <f t="shared" si="0"/>
        <v>11</v>
      </c>
    </row>
    <row r="19" spans="1:13" ht="25.5">
      <c r="A19" s="143"/>
      <c r="B19" s="96" t="s">
        <v>91</v>
      </c>
      <c r="C19" s="84">
        <v>3</v>
      </c>
      <c r="D19" s="80">
        <v>0</v>
      </c>
      <c r="E19" s="84">
        <v>0</v>
      </c>
      <c r="F19" s="84">
        <v>1</v>
      </c>
      <c r="G19" s="80">
        <v>0</v>
      </c>
      <c r="H19" s="84">
        <v>16</v>
      </c>
      <c r="I19" s="84">
        <v>1</v>
      </c>
      <c r="J19" s="84">
        <v>0</v>
      </c>
      <c r="K19" s="84">
        <v>10</v>
      </c>
      <c r="L19" s="84">
        <v>11</v>
      </c>
      <c r="M19" s="81">
        <f t="shared" si="0"/>
        <v>21</v>
      </c>
    </row>
    <row r="20" spans="1:13" ht="15">
      <c r="A20" s="127" t="s">
        <v>57</v>
      </c>
      <c r="B20" s="79" t="s">
        <v>92</v>
      </c>
      <c r="C20" s="80">
        <v>10</v>
      </c>
      <c r="D20" s="80">
        <v>0</v>
      </c>
      <c r="E20" s="80">
        <v>7</v>
      </c>
      <c r="F20" s="80">
        <v>2</v>
      </c>
      <c r="G20" s="80">
        <v>0</v>
      </c>
      <c r="H20" s="80">
        <v>27</v>
      </c>
      <c r="I20" s="80">
        <v>0</v>
      </c>
      <c r="J20" s="80">
        <v>1</v>
      </c>
      <c r="K20" s="80">
        <v>11</v>
      </c>
      <c r="L20" s="80">
        <v>36</v>
      </c>
      <c r="M20" s="81">
        <f t="shared" si="0"/>
        <v>47</v>
      </c>
    </row>
    <row r="21" spans="1:13" ht="15" customHeight="1">
      <c r="A21" s="129"/>
      <c r="B21" s="14" t="s">
        <v>93</v>
      </c>
      <c r="C21" s="93">
        <v>1</v>
      </c>
      <c r="D21" s="80">
        <v>0</v>
      </c>
      <c r="E21" s="94">
        <v>1</v>
      </c>
      <c r="F21" s="94">
        <v>0</v>
      </c>
      <c r="G21" s="80">
        <v>0</v>
      </c>
      <c r="H21" s="94">
        <v>6</v>
      </c>
      <c r="I21" s="94">
        <v>1</v>
      </c>
      <c r="J21" s="94">
        <v>0</v>
      </c>
      <c r="K21" s="94">
        <v>3</v>
      </c>
      <c r="L21" s="94">
        <v>6</v>
      </c>
      <c r="M21" s="81">
        <f t="shared" si="0"/>
        <v>9</v>
      </c>
    </row>
    <row r="22" spans="1:13" ht="15">
      <c r="A22" s="97"/>
      <c r="B22" s="83" t="s">
        <v>94</v>
      </c>
      <c r="C22" s="84">
        <v>44</v>
      </c>
      <c r="D22" s="80">
        <v>0</v>
      </c>
      <c r="E22" s="84">
        <v>10</v>
      </c>
      <c r="F22" s="84">
        <v>16</v>
      </c>
      <c r="G22" s="80">
        <v>0</v>
      </c>
      <c r="H22" s="84">
        <v>44</v>
      </c>
      <c r="I22" s="84">
        <v>0</v>
      </c>
      <c r="J22" s="84">
        <v>4</v>
      </c>
      <c r="K22" s="84">
        <v>58</v>
      </c>
      <c r="L22" s="84">
        <v>60</v>
      </c>
      <c r="M22" s="81">
        <f t="shared" si="0"/>
        <v>118</v>
      </c>
    </row>
    <row r="23" spans="1:13" s="61" customFormat="1" ht="25.5">
      <c r="A23" s="98"/>
      <c r="B23" s="83" t="s">
        <v>172</v>
      </c>
      <c r="C23" s="84">
        <v>1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1">
        <f t="shared" si="0"/>
        <v>1</v>
      </c>
    </row>
    <row r="24" spans="1:13" ht="15">
      <c r="A24" s="127" t="s">
        <v>65</v>
      </c>
      <c r="B24" s="83" t="s">
        <v>95</v>
      </c>
      <c r="C24" s="84">
        <v>3</v>
      </c>
      <c r="D24" s="80">
        <v>0</v>
      </c>
      <c r="E24" s="84">
        <v>2</v>
      </c>
      <c r="F24" s="84">
        <v>0</v>
      </c>
      <c r="G24" s="80">
        <v>0</v>
      </c>
      <c r="H24" s="84">
        <v>6</v>
      </c>
      <c r="I24" s="84">
        <v>0</v>
      </c>
      <c r="J24" s="84">
        <v>3</v>
      </c>
      <c r="K24" s="84">
        <v>5</v>
      </c>
      <c r="L24" s="84">
        <v>9</v>
      </c>
      <c r="M24" s="81">
        <f t="shared" si="0"/>
        <v>14</v>
      </c>
    </row>
    <row r="25" spans="1:13" ht="25.5">
      <c r="A25" s="129"/>
      <c r="B25" s="14" t="s">
        <v>96</v>
      </c>
      <c r="C25" s="93">
        <v>4</v>
      </c>
      <c r="D25" s="80">
        <v>0</v>
      </c>
      <c r="E25" s="94">
        <v>1</v>
      </c>
      <c r="F25" s="94">
        <v>0</v>
      </c>
      <c r="G25" s="80">
        <v>0</v>
      </c>
      <c r="H25" s="94">
        <v>7</v>
      </c>
      <c r="I25" s="94">
        <v>0</v>
      </c>
      <c r="J25" s="94">
        <v>0</v>
      </c>
      <c r="K25" s="94">
        <v>3</v>
      </c>
      <c r="L25" s="94">
        <v>9</v>
      </c>
      <c r="M25" s="81">
        <f t="shared" si="0"/>
        <v>12</v>
      </c>
    </row>
    <row r="26" spans="1:13" ht="15">
      <c r="A26" s="127" t="s">
        <v>67</v>
      </c>
      <c r="B26" s="83" t="s">
        <v>97</v>
      </c>
      <c r="C26" s="84">
        <v>2</v>
      </c>
      <c r="D26" s="80">
        <v>0</v>
      </c>
      <c r="E26" s="84">
        <v>0</v>
      </c>
      <c r="F26" s="84">
        <v>0</v>
      </c>
      <c r="G26" s="80">
        <v>0</v>
      </c>
      <c r="H26" s="84">
        <v>2</v>
      </c>
      <c r="I26" s="84">
        <v>1</v>
      </c>
      <c r="J26" s="84">
        <v>0</v>
      </c>
      <c r="K26" s="84">
        <v>5</v>
      </c>
      <c r="L26" s="84">
        <v>0</v>
      </c>
      <c r="M26" s="81">
        <f t="shared" si="0"/>
        <v>5</v>
      </c>
    </row>
    <row r="27" spans="1:13" ht="25.5">
      <c r="A27" s="129"/>
      <c r="B27" s="79" t="s">
        <v>98</v>
      </c>
      <c r="C27" s="80">
        <v>1</v>
      </c>
      <c r="D27" s="80">
        <v>0</v>
      </c>
      <c r="E27" s="80">
        <v>1</v>
      </c>
      <c r="F27" s="80">
        <v>0</v>
      </c>
      <c r="G27" s="80">
        <v>0</v>
      </c>
      <c r="H27" s="80">
        <v>1</v>
      </c>
      <c r="I27" s="80">
        <v>0</v>
      </c>
      <c r="J27" s="80">
        <v>0</v>
      </c>
      <c r="K27" s="80">
        <v>1</v>
      </c>
      <c r="L27" s="80">
        <v>2</v>
      </c>
      <c r="M27" s="81">
        <f t="shared" si="0"/>
        <v>3</v>
      </c>
    </row>
    <row r="28" spans="1:13" ht="15">
      <c r="A28" s="95" t="s">
        <v>99</v>
      </c>
      <c r="B28" s="83" t="s">
        <v>100</v>
      </c>
      <c r="C28" s="84">
        <v>2</v>
      </c>
      <c r="D28" s="80">
        <v>0</v>
      </c>
      <c r="E28" s="84">
        <v>1</v>
      </c>
      <c r="F28" s="84">
        <v>0</v>
      </c>
      <c r="G28" s="80">
        <v>0</v>
      </c>
      <c r="H28" s="84">
        <v>8</v>
      </c>
      <c r="I28" s="84">
        <v>1</v>
      </c>
      <c r="J28" s="84">
        <v>1</v>
      </c>
      <c r="K28" s="84">
        <v>7</v>
      </c>
      <c r="L28" s="84">
        <v>6</v>
      </c>
      <c r="M28" s="81">
        <f t="shared" si="0"/>
        <v>13</v>
      </c>
    </row>
    <row r="29" spans="1:13" ht="15">
      <c r="A29" s="95" t="s">
        <v>101</v>
      </c>
      <c r="B29" s="83" t="s">
        <v>102</v>
      </c>
      <c r="C29" s="84">
        <v>0</v>
      </c>
      <c r="D29" s="80">
        <v>0</v>
      </c>
      <c r="E29" s="84">
        <v>0</v>
      </c>
      <c r="F29" s="84">
        <v>0</v>
      </c>
      <c r="G29" s="80">
        <v>0</v>
      </c>
      <c r="H29" s="84">
        <v>3</v>
      </c>
      <c r="I29" s="84">
        <v>0</v>
      </c>
      <c r="J29" s="84">
        <v>0</v>
      </c>
      <c r="K29" s="84">
        <v>1</v>
      </c>
      <c r="L29" s="84">
        <v>2</v>
      </c>
      <c r="M29" s="81">
        <f t="shared" si="0"/>
        <v>3</v>
      </c>
    </row>
    <row r="30" spans="1:13" ht="15">
      <c r="A30" s="88" t="s">
        <v>69</v>
      </c>
      <c r="B30" s="83" t="s">
        <v>103</v>
      </c>
      <c r="C30" s="84">
        <v>7</v>
      </c>
      <c r="D30" s="80">
        <v>0</v>
      </c>
      <c r="E30" s="84">
        <v>4</v>
      </c>
      <c r="F30" s="84">
        <v>9</v>
      </c>
      <c r="G30" s="80">
        <v>0</v>
      </c>
      <c r="H30" s="84">
        <v>19</v>
      </c>
      <c r="I30" s="84">
        <v>0</v>
      </c>
      <c r="J30" s="84">
        <v>4</v>
      </c>
      <c r="K30" s="84">
        <v>12</v>
      </c>
      <c r="L30" s="84">
        <v>31</v>
      </c>
      <c r="M30" s="81">
        <f t="shared" si="0"/>
        <v>43</v>
      </c>
    </row>
    <row r="31" spans="1:13" ht="15">
      <c r="A31" s="99" t="s">
        <v>71</v>
      </c>
      <c r="B31" s="83" t="s">
        <v>104</v>
      </c>
      <c r="C31" s="84">
        <v>21</v>
      </c>
      <c r="D31" s="80">
        <v>0</v>
      </c>
      <c r="E31" s="84">
        <v>12</v>
      </c>
      <c r="F31" s="84">
        <v>5</v>
      </c>
      <c r="G31" s="84">
        <v>1</v>
      </c>
      <c r="H31" s="84">
        <v>52</v>
      </c>
      <c r="I31" s="84">
        <v>3</v>
      </c>
      <c r="J31" s="84">
        <v>13</v>
      </c>
      <c r="K31" s="84">
        <v>86</v>
      </c>
      <c r="L31" s="84">
        <v>21</v>
      </c>
      <c r="M31" s="81">
        <f t="shared" si="0"/>
        <v>107</v>
      </c>
    </row>
    <row r="32" spans="1:13" ht="15">
      <c r="A32" s="95" t="s">
        <v>105</v>
      </c>
      <c r="B32" s="83" t="s">
        <v>106</v>
      </c>
      <c r="C32" s="84">
        <v>48</v>
      </c>
      <c r="D32" s="80">
        <v>0</v>
      </c>
      <c r="E32" s="84">
        <v>6</v>
      </c>
      <c r="F32" s="84">
        <v>16</v>
      </c>
      <c r="G32" s="84">
        <v>0</v>
      </c>
      <c r="H32" s="84">
        <v>48</v>
      </c>
      <c r="I32" s="84">
        <v>4</v>
      </c>
      <c r="J32" s="84">
        <v>3</v>
      </c>
      <c r="K32" s="84">
        <v>110</v>
      </c>
      <c r="L32" s="84">
        <v>15</v>
      </c>
      <c r="M32" s="81">
        <f t="shared" si="0"/>
        <v>125</v>
      </c>
    </row>
    <row r="33" spans="1:13" ht="15">
      <c r="A33" s="95" t="s">
        <v>107</v>
      </c>
      <c r="B33" s="83" t="s">
        <v>108</v>
      </c>
      <c r="C33" s="84">
        <v>9</v>
      </c>
      <c r="D33" s="80">
        <v>0</v>
      </c>
      <c r="E33" s="84">
        <v>0</v>
      </c>
      <c r="F33" s="84">
        <v>5</v>
      </c>
      <c r="G33" s="84">
        <v>0</v>
      </c>
      <c r="H33" s="84">
        <v>20</v>
      </c>
      <c r="I33" s="84">
        <v>3</v>
      </c>
      <c r="J33" s="84">
        <v>2</v>
      </c>
      <c r="K33" s="84">
        <v>32</v>
      </c>
      <c r="L33" s="84">
        <v>7</v>
      </c>
      <c r="M33" s="81">
        <f t="shared" si="0"/>
        <v>39</v>
      </c>
    </row>
    <row r="34" spans="1:13" ht="25.5">
      <c r="A34" s="97"/>
      <c r="B34" s="83" t="s">
        <v>164</v>
      </c>
      <c r="C34" s="84">
        <v>0</v>
      </c>
      <c r="D34" s="80">
        <v>0</v>
      </c>
      <c r="E34" s="84">
        <v>0</v>
      </c>
      <c r="F34" s="84">
        <v>1</v>
      </c>
      <c r="G34" s="84">
        <v>0</v>
      </c>
      <c r="H34" s="84">
        <v>1</v>
      </c>
      <c r="I34" s="84">
        <v>0</v>
      </c>
      <c r="J34" s="84">
        <v>0</v>
      </c>
      <c r="K34" s="84">
        <v>2</v>
      </c>
      <c r="L34" s="84">
        <v>0</v>
      </c>
      <c r="M34" s="81">
        <f t="shared" si="0"/>
        <v>2</v>
      </c>
    </row>
    <row r="35" spans="1:13" ht="15">
      <c r="A35" s="141" t="s">
        <v>73</v>
      </c>
      <c r="B35" s="83" t="s">
        <v>109</v>
      </c>
      <c r="C35" s="84">
        <v>0</v>
      </c>
      <c r="D35" s="80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1">
        <f>SUM(K35:L35)</f>
        <v>0</v>
      </c>
    </row>
    <row r="36" spans="1:13" ht="15">
      <c r="A36" s="142"/>
      <c r="B36" s="83" t="s">
        <v>110</v>
      </c>
      <c r="C36" s="84">
        <v>0</v>
      </c>
      <c r="D36" s="80">
        <v>0</v>
      </c>
      <c r="E36" s="84">
        <v>0</v>
      </c>
      <c r="F36" s="84">
        <v>0</v>
      </c>
      <c r="G36" s="84">
        <v>0</v>
      </c>
      <c r="H36" s="84">
        <v>3</v>
      </c>
      <c r="I36" s="84">
        <v>0</v>
      </c>
      <c r="J36" s="84">
        <v>0</v>
      </c>
      <c r="K36" s="84">
        <v>2</v>
      </c>
      <c r="L36" s="84">
        <v>1</v>
      </c>
      <c r="M36" s="100">
        <f>SUM(K36:L36)</f>
        <v>3</v>
      </c>
    </row>
    <row r="37" spans="1:13" ht="25.5">
      <c r="A37" s="142"/>
      <c r="B37" s="83" t="s">
        <v>111</v>
      </c>
      <c r="C37" s="84">
        <v>0</v>
      </c>
      <c r="D37" s="80">
        <v>0</v>
      </c>
      <c r="E37" s="84">
        <v>0</v>
      </c>
      <c r="F37" s="84">
        <v>0</v>
      </c>
      <c r="G37" s="84">
        <v>0</v>
      </c>
      <c r="H37" s="84">
        <v>1</v>
      </c>
      <c r="I37" s="84">
        <v>0</v>
      </c>
      <c r="J37" s="84">
        <v>0</v>
      </c>
      <c r="K37" s="84">
        <v>0</v>
      </c>
      <c r="L37" s="84">
        <v>1</v>
      </c>
      <c r="M37" s="100">
        <f aca="true" t="shared" si="1" ref="M37:M39">SUM(K37:L37)</f>
        <v>1</v>
      </c>
    </row>
    <row r="38" spans="1:13" ht="15">
      <c r="A38" s="142"/>
      <c r="B38" s="83" t="s">
        <v>112</v>
      </c>
      <c r="C38" s="84">
        <v>13</v>
      </c>
      <c r="D38" s="80">
        <v>0</v>
      </c>
      <c r="E38" s="84">
        <v>1</v>
      </c>
      <c r="F38" s="84">
        <v>1</v>
      </c>
      <c r="G38" s="84">
        <v>0</v>
      </c>
      <c r="H38" s="84">
        <v>5</v>
      </c>
      <c r="I38" s="84">
        <v>0</v>
      </c>
      <c r="J38" s="84">
        <v>4</v>
      </c>
      <c r="K38" s="84">
        <v>18</v>
      </c>
      <c r="L38" s="84">
        <v>6</v>
      </c>
      <c r="M38" s="81">
        <f t="shared" si="1"/>
        <v>24</v>
      </c>
    </row>
    <row r="39" spans="1:13" ht="25.5">
      <c r="A39" s="143"/>
      <c r="B39" s="79" t="s">
        <v>113</v>
      </c>
      <c r="C39" s="80">
        <v>6</v>
      </c>
      <c r="D39" s="80">
        <v>0</v>
      </c>
      <c r="E39" s="80">
        <v>0</v>
      </c>
      <c r="F39" s="80">
        <v>0</v>
      </c>
      <c r="G39" s="84">
        <v>0</v>
      </c>
      <c r="H39" s="80">
        <v>0</v>
      </c>
      <c r="I39" s="80">
        <v>0</v>
      </c>
      <c r="J39" s="80">
        <v>0</v>
      </c>
      <c r="K39" s="80">
        <v>5</v>
      </c>
      <c r="L39" s="80">
        <v>1</v>
      </c>
      <c r="M39" s="81">
        <f t="shared" si="1"/>
        <v>6</v>
      </c>
    </row>
    <row r="40" spans="1:13" ht="15">
      <c r="A40" s="126" t="s">
        <v>3</v>
      </c>
      <c r="B40" s="126"/>
      <c r="C40" s="90">
        <f>SUM(C5:C39)</f>
        <v>268</v>
      </c>
      <c r="D40" s="90">
        <f>SUM(D5:D39)</f>
        <v>0</v>
      </c>
      <c r="E40" s="90">
        <f aca="true" t="shared" si="2" ref="E40:M40">SUM(E5:E39)</f>
        <v>117</v>
      </c>
      <c r="F40" s="90">
        <f t="shared" si="2"/>
        <v>87</v>
      </c>
      <c r="G40" s="90">
        <f t="shared" si="2"/>
        <v>1</v>
      </c>
      <c r="H40" s="90">
        <f t="shared" si="2"/>
        <v>481</v>
      </c>
      <c r="I40" s="90">
        <f t="shared" si="2"/>
        <v>22</v>
      </c>
      <c r="J40" s="90">
        <f t="shared" si="2"/>
        <v>62</v>
      </c>
      <c r="K40" s="90">
        <f t="shared" si="2"/>
        <v>593</v>
      </c>
      <c r="L40" s="90">
        <f t="shared" si="2"/>
        <v>445</v>
      </c>
      <c r="M40" s="90">
        <f t="shared" si="2"/>
        <v>1038</v>
      </c>
    </row>
    <row r="41" ht="15">
      <c r="C41" s="57"/>
    </row>
  </sheetData>
  <mergeCells count="16">
    <mergeCell ref="A40:B40"/>
    <mergeCell ref="A24:A25"/>
    <mergeCell ref="A26:A27"/>
    <mergeCell ref="A35:A39"/>
    <mergeCell ref="A6:A8"/>
    <mergeCell ref="A9:A10"/>
    <mergeCell ref="A16:A17"/>
    <mergeCell ref="A18:A19"/>
    <mergeCell ref="A20:A21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78" r:id="rId1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SheetLayoutView="100" workbookViewId="0" topLeftCell="A16">
      <selection activeCell="M11" sqref="M11"/>
    </sheetView>
  </sheetViews>
  <sheetFormatPr defaultColWidth="9.140625" defaultRowHeight="15"/>
  <cols>
    <col min="1" max="1" width="14.28125" style="0" customWidth="1"/>
    <col min="2" max="2" width="21.140625" style="0" customWidth="1"/>
    <col min="8" max="8" width="11.7109375" style="0" customWidth="1"/>
  </cols>
  <sheetData>
    <row r="1" spans="1:13" ht="2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45" t="s">
        <v>166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>
      <c r="A3" s="146" t="s">
        <v>36</v>
      </c>
      <c r="B3" s="148" t="s">
        <v>37</v>
      </c>
      <c r="C3" s="150" t="s">
        <v>38</v>
      </c>
      <c r="D3" s="151"/>
      <c r="E3" s="151"/>
      <c r="F3" s="151"/>
      <c r="G3" s="151"/>
      <c r="H3" s="151"/>
      <c r="I3" s="151"/>
      <c r="J3" s="152"/>
      <c r="K3" s="150" t="s">
        <v>2</v>
      </c>
      <c r="L3" s="152"/>
      <c r="M3" s="153" t="s">
        <v>3</v>
      </c>
    </row>
    <row r="4" spans="1:13" ht="24">
      <c r="A4" s="147"/>
      <c r="B4" s="149"/>
      <c r="C4" s="34" t="s">
        <v>8</v>
      </c>
      <c r="D4" s="34" t="s">
        <v>9</v>
      </c>
      <c r="E4" s="34" t="s">
        <v>10</v>
      </c>
      <c r="F4" s="34" t="s">
        <v>11</v>
      </c>
      <c r="G4" s="34" t="s">
        <v>12</v>
      </c>
      <c r="H4" s="34" t="s">
        <v>13</v>
      </c>
      <c r="I4" s="34" t="s">
        <v>14</v>
      </c>
      <c r="J4" s="34" t="s">
        <v>28</v>
      </c>
      <c r="K4" s="34" t="s">
        <v>5</v>
      </c>
      <c r="L4" s="34" t="s">
        <v>4</v>
      </c>
      <c r="M4" s="154"/>
    </row>
    <row r="5" spans="1:13" ht="24">
      <c r="A5" s="156" t="s">
        <v>115</v>
      </c>
      <c r="B5" s="35" t="s">
        <v>116</v>
      </c>
      <c r="C5" s="36">
        <v>1</v>
      </c>
      <c r="D5" s="36">
        <v>0</v>
      </c>
      <c r="E5" s="36">
        <v>0</v>
      </c>
      <c r="F5" s="36">
        <v>0</v>
      </c>
      <c r="G5" s="36">
        <v>0</v>
      </c>
      <c r="H5" s="36">
        <v>10</v>
      </c>
      <c r="I5" s="36">
        <v>0</v>
      </c>
      <c r="J5" s="36">
        <v>4</v>
      </c>
      <c r="K5" s="36">
        <v>9</v>
      </c>
      <c r="L5" s="36">
        <v>6</v>
      </c>
      <c r="M5" s="37">
        <f>SUM(K5:L5)</f>
        <v>15</v>
      </c>
    </row>
    <row r="6" spans="1:13" ht="24">
      <c r="A6" s="157"/>
      <c r="B6" s="38" t="s">
        <v>117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5</v>
      </c>
      <c r="I6" s="39">
        <v>0</v>
      </c>
      <c r="J6" s="39">
        <v>1</v>
      </c>
      <c r="K6" s="39">
        <v>6</v>
      </c>
      <c r="L6" s="39">
        <v>0</v>
      </c>
      <c r="M6" s="37">
        <f>SUM(K6:L6)</f>
        <v>6</v>
      </c>
    </row>
    <row r="7" spans="1:13" ht="24">
      <c r="A7" s="157"/>
      <c r="B7" s="38" t="s">
        <v>118</v>
      </c>
      <c r="C7" s="39">
        <v>4</v>
      </c>
      <c r="D7" s="39">
        <v>0</v>
      </c>
      <c r="E7" s="39">
        <v>2</v>
      </c>
      <c r="F7" s="39">
        <v>0</v>
      </c>
      <c r="G7" s="39">
        <v>0</v>
      </c>
      <c r="H7" s="39">
        <v>23</v>
      </c>
      <c r="I7" s="39">
        <v>0</v>
      </c>
      <c r="J7" s="39">
        <v>5</v>
      </c>
      <c r="K7" s="39">
        <v>25</v>
      </c>
      <c r="L7" s="39">
        <v>9</v>
      </c>
      <c r="M7" s="37">
        <f>SUM(K7:L7)</f>
        <v>34</v>
      </c>
    </row>
    <row r="8" spans="1:13" ht="24">
      <c r="A8" s="158"/>
      <c r="B8" s="35" t="s">
        <v>119</v>
      </c>
      <c r="C8" s="36">
        <v>1</v>
      </c>
      <c r="D8" s="36">
        <v>1</v>
      </c>
      <c r="E8" s="36">
        <v>1</v>
      </c>
      <c r="F8" s="36">
        <v>1</v>
      </c>
      <c r="G8" s="39">
        <v>0</v>
      </c>
      <c r="H8" s="36">
        <v>0</v>
      </c>
      <c r="I8" s="36">
        <v>0</v>
      </c>
      <c r="J8" s="36">
        <v>3</v>
      </c>
      <c r="K8" s="36">
        <v>2</v>
      </c>
      <c r="L8" s="36">
        <v>5</v>
      </c>
      <c r="M8" s="37">
        <f aca="true" t="shared" si="0" ref="M8">SUM(K8:L8)</f>
        <v>7</v>
      </c>
    </row>
    <row r="9" spans="1:13" ht="15">
      <c r="A9" s="159" t="s">
        <v>123</v>
      </c>
      <c r="B9" s="40" t="s">
        <v>120</v>
      </c>
      <c r="C9" s="36">
        <v>2</v>
      </c>
      <c r="D9" s="36">
        <v>0</v>
      </c>
      <c r="E9" s="36">
        <v>0</v>
      </c>
      <c r="F9" s="36">
        <v>16</v>
      </c>
      <c r="G9" s="39">
        <v>0</v>
      </c>
      <c r="H9" s="36">
        <v>0</v>
      </c>
      <c r="I9" s="36">
        <v>0</v>
      </c>
      <c r="J9" s="36">
        <v>3</v>
      </c>
      <c r="K9" s="36">
        <v>17</v>
      </c>
      <c r="L9" s="36">
        <v>4</v>
      </c>
      <c r="M9" s="37">
        <f>SUM(K9:L9)</f>
        <v>21</v>
      </c>
    </row>
    <row r="10" spans="1:13" ht="24">
      <c r="A10" s="160"/>
      <c r="B10" s="41" t="s">
        <v>121</v>
      </c>
      <c r="C10" s="39">
        <v>1</v>
      </c>
      <c r="D10" s="39">
        <v>0</v>
      </c>
      <c r="E10" s="39">
        <v>0</v>
      </c>
      <c r="F10" s="39">
        <v>0</v>
      </c>
      <c r="G10" s="39">
        <v>0</v>
      </c>
      <c r="H10" s="39">
        <v>3</v>
      </c>
      <c r="I10" s="39">
        <v>0</v>
      </c>
      <c r="J10" s="39">
        <v>2</v>
      </c>
      <c r="K10" s="39">
        <v>0</v>
      </c>
      <c r="L10" s="39">
        <v>6</v>
      </c>
      <c r="M10" s="37">
        <f>SUM(K10:L10)</f>
        <v>6</v>
      </c>
    </row>
    <row r="11" spans="1:13" ht="36">
      <c r="A11" s="161"/>
      <c r="B11" s="41" t="s">
        <v>122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1</v>
      </c>
      <c r="K11" s="39">
        <v>2</v>
      </c>
      <c r="L11" s="39">
        <v>0</v>
      </c>
      <c r="M11" s="37">
        <f>SUM(K11:L11)</f>
        <v>2</v>
      </c>
    </row>
    <row r="12" spans="1:13" ht="24">
      <c r="A12" s="159" t="s">
        <v>126</v>
      </c>
      <c r="B12" s="38" t="s">
        <v>124</v>
      </c>
      <c r="C12" s="39">
        <v>1</v>
      </c>
      <c r="D12" s="39">
        <v>0</v>
      </c>
      <c r="E12" s="39">
        <v>2</v>
      </c>
      <c r="F12" s="39">
        <v>3</v>
      </c>
      <c r="G12" s="39">
        <v>0</v>
      </c>
      <c r="H12" s="39">
        <v>2</v>
      </c>
      <c r="I12" s="39">
        <v>0</v>
      </c>
      <c r="J12" s="39">
        <v>4</v>
      </c>
      <c r="K12" s="39">
        <v>10</v>
      </c>
      <c r="L12" s="39">
        <v>2</v>
      </c>
      <c r="M12" s="37">
        <f aca="true" t="shared" si="1" ref="M12:M24">SUM(K12:L12)</f>
        <v>12</v>
      </c>
    </row>
    <row r="13" spans="1:13" ht="36">
      <c r="A13" s="160"/>
      <c r="B13" s="38" t="s">
        <v>125</v>
      </c>
      <c r="C13" s="39">
        <v>20</v>
      </c>
      <c r="D13" s="39">
        <v>1</v>
      </c>
      <c r="E13" s="39">
        <v>1</v>
      </c>
      <c r="F13" s="39">
        <v>3</v>
      </c>
      <c r="G13" s="39">
        <v>0</v>
      </c>
      <c r="H13" s="39">
        <v>66</v>
      </c>
      <c r="I13" s="39">
        <v>1</v>
      </c>
      <c r="J13" s="39">
        <v>14</v>
      </c>
      <c r="K13" s="39">
        <v>63</v>
      </c>
      <c r="L13" s="39">
        <v>43</v>
      </c>
      <c r="M13" s="37">
        <f t="shared" si="1"/>
        <v>106</v>
      </c>
    </row>
    <row r="14" spans="1:13" ht="23.45" customHeight="1">
      <c r="A14" s="33" t="s">
        <v>128</v>
      </c>
      <c r="B14" s="38" t="s">
        <v>127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4</v>
      </c>
      <c r="I14" s="39">
        <v>0</v>
      </c>
      <c r="J14" s="39">
        <v>5</v>
      </c>
      <c r="K14" s="39">
        <v>3</v>
      </c>
      <c r="L14" s="39">
        <v>6</v>
      </c>
      <c r="M14" s="37">
        <f t="shared" si="1"/>
        <v>9</v>
      </c>
    </row>
    <row r="15" spans="1:13" ht="15">
      <c r="A15" s="162" t="s">
        <v>129</v>
      </c>
      <c r="B15" s="38" t="s">
        <v>130</v>
      </c>
      <c r="C15" s="39">
        <v>1</v>
      </c>
      <c r="D15" s="39">
        <v>0</v>
      </c>
      <c r="E15" s="39">
        <v>0</v>
      </c>
      <c r="F15" s="39">
        <v>2</v>
      </c>
      <c r="G15" s="39">
        <v>0</v>
      </c>
      <c r="H15" s="39">
        <v>12</v>
      </c>
      <c r="I15" s="39">
        <v>0</v>
      </c>
      <c r="J15" s="39">
        <v>3</v>
      </c>
      <c r="K15" s="39">
        <v>15</v>
      </c>
      <c r="L15" s="39">
        <v>3</v>
      </c>
      <c r="M15" s="37">
        <f t="shared" si="1"/>
        <v>18</v>
      </c>
    </row>
    <row r="16" spans="1:13" s="61" customFormat="1" ht="15">
      <c r="A16" s="163"/>
      <c r="B16" s="41" t="s">
        <v>170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1</v>
      </c>
      <c r="L16" s="39">
        <v>0</v>
      </c>
      <c r="M16" s="37">
        <f t="shared" si="1"/>
        <v>1</v>
      </c>
    </row>
    <row r="17" spans="1:13" ht="15">
      <c r="A17" s="159" t="s">
        <v>135</v>
      </c>
      <c r="B17" s="41" t="s">
        <v>131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3</v>
      </c>
      <c r="I17" s="39">
        <v>0</v>
      </c>
      <c r="J17" s="39">
        <v>1</v>
      </c>
      <c r="K17" s="39">
        <v>4</v>
      </c>
      <c r="L17" s="39">
        <v>0</v>
      </c>
      <c r="M17" s="37">
        <f t="shared" si="1"/>
        <v>4</v>
      </c>
    </row>
    <row r="18" spans="1:13" ht="24">
      <c r="A18" s="160"/>
      <c r="B18" s="40" t="s">
        <v>132</v>
      </c>
      <c r="C18" s="36">
        <v>1</v>
      </c>
      <c r="D18" s="36">
        <v>0</v>
      </c>
      <c r="E18" s="36">
        <v>1</v>
      </c>
      <c r="F18" s="36">
        <v>0</v>
      </c>
      <c r="G18" s="39">
        <v>0</v>
      </c>
      <c r="H18" s="36">
        <v>5</v>
      </c>
      <c r="I18" s="36">
        <v>0</v>
      </c>
      <c r="J18" s="36">
        <v>3</v>
      </c>
      <c r="K18" s="36">
        <v>10</v>
      </c>
      <c r="L18" s="36">
        <v>0</v>
      </c>
      <c r="M18" s="37">
        <f t="shared" si="1"/>
        <v>10</v>
      </c>
    </row>
    <row r="19" spans="1:13" ht="24">
      <c r="A19" s="160"/>
      <c r="B19" s="41" t="s">
        <v>133</v>
      </c>
      <c r="C19" s="39">
        <v>2</v>
      </c>
      <c r="D19" s="39">
        <v>0</v>
      </c>
      <c r="E19" s="39">
        <v>1</v>
      </c>
      <c r="F19" s="39">
        <v>0</v>
      </c>
      <c r="G19" s="39">
        <v>0</v>
      </c>
      <c r="H19" s="39">
        <v>20</v>
      </c>
      <c r="I19" s="39">
        <v>0</v>
      </c>
      <c r="J19" s="39">
        <v>7</v>
      </c>
      <c r="K19" s="39">
        <v>21</v>
      </c>
      <c r="L19" s="39">
        <v>9</v>
      </c>
      <c r="M19" s="42">
        <f t="shared" si="1"/>
        <v>30</v>
      </c>
    </row>
    <row r="20" spans="1:13" ht="24">
      <c r="A20" s="161"/>
      <c r="B20" s="41" t="s">
        <v>134</v>
      </c>
      <c r="C20" s="39">
        <v>2</v>
      </c>
      <c r="D20" s="39">
        <v>0</v>
      </c>
      <c r="E20" s="39">
        <v>0</v>
      </c>
      <c r="F20" s="39">
        <v>0</v>
      </c>
      <c r="G20" s="39">
        <v>0</v>
      </c>
      <c r="H20" s="39">
        <v>9</v>
      </c>
      <c r="I20" s="39">
        <v>0</v>
      </c>
      <c r="J20" s="39">
        <v>3</v>
      </c>
      <c r="K20" s="39">
        <v>11</v>
      </c>
      <c r="L20" s="39">
        <v>3</v>
      </c>
      <c r="M20" s="37">
        <f t="shared" si="1"/>
        <v>14</v>
      </c>
    </row>
    <row r="21" spans="1:18" ht="36">
      <c r="A21" s="159" t="s">
        <v>140</v>
      </c>
      <c r="B21" s="38" t="s">
        <v>136</v>
      </c>
      <c r="C21" s="39">
        <v>1</v>
      </c>
      <c r="D21" s="39">
        <v>0</v>
      </c>
      <c r="E21" s="39">
        <v>1</v>
      </c>
      <c r="F21" s="39">
        <v>0</v>
      </c>
      <c r="G21" s="39">
        <v>0</v>
      </c>
      <c r="H21" s="39">
        <v>2</v>
      </c>
      <c r="I21" s="39">
        <v>0</v>
      </c>
      <c r="J21" s="39">
        <v>1</v>
      </c>
      <c r="K21" s="39">
        <v>5</v>
      </c>
      <c r="L21" s="39">
        <v>0</v>
      </c>
      <c r="M21" s="37">
        <f t="shared" si="1"/>
        <v>5</v>
      </c>
      <c r="N21" s="62"/>
      <c r="O21" s="62"/>
      <c r="P21" s="62"/>
      <c r="Q21" s="62"/>
      <c r="R21" s="62"/>
    </row>
    <row r="22" spans="1:13" ht="36">
      <c r="A22" s="160"/>
      <c r="B22" s="38" t="s">
        <v>137</v>
      </c>
      <c r="C22" s="39">
        <v>2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3</v>
      </c>
      <c r="L22" s="39">
        <v>0</v>
      </c>
      <c r="M22" s="37">
        <f t="shared" si="1"/>
        <v>3</v>
      </c>
    </row>
    <row r="23" spans="1:13" ht="24" customHeight="1">
      <c r="A23" s="160"/>
      <c r="B23" s="38" t="s">
        <v>138</v>
      </c>
      <c r="C23" s="36">
        <v>0</v>
      </c>
      <c r="D23" s="36">
        <v>1</v>
      </c>
      <c r="E23" s="36">
        <v>0</v>
      </c>
      <c r="F23" s="36">
        <v>0</v>
      </c>
      <c r="G23" s="39">
        <v>0</v>
      </c>
      <c r="H23" s="36">
        <v>1</v>
      </c>
      <c r="I23" s="36">
        <v>0</v>
      </c>
      <c r="J23" s="36">
        <v>1</v>
      </c>
      <c r="K23" s="36">
        <v>3</v>
      </c>
      <c r="L23" s="36">
        <v>0</v>
      </c>
      <c r="M23" s="37">
        <f t="shared" si="1"/>
        <v>3</v>
      </c>
    </row>
    <row r="24" spans="1:13" ht="24">
      <c r="A24" s="160"/>
      <c r="B24" s="35" t="s">
        <v>139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7">
        <f t="shared" si="1"/>
        <v>0</v>
      </c>
    </row>
    <row r="25" spans="1:13" ht="15">
      <c r="A25" s="155" t="s">
        <v>3</v>
      </c>
      <c r="B25" s="155"/>
      <c r="C25" s="58">
        <f>SUM(C5:C24)</f>
        <v>39</v>
      </c>
      <c r="D25" s="58">
        <f aca="true" t="shared" si="2" ref="D25:M25">SUM(D5:D24)</f>
        <v>3</v>
      </c>
      <c r="E25" s="58">
        <f t="shared" si="2"/>
        <v>9</v>
      </c>
      <c r="F25" s="58">
        <f t="shared" si="2"/>
        <v>25</v>
      </c>
      <c r="G25" s="58">
        <f t="shared" si="2"/>
        <v>0</v>
      </c>
      <c r="H25" s="58">
        <f t="shared" si="2"/>
        <v>166</v>
      </c>
      <c r="I25" s="58">
        <f t="shared" si="2"/>
        <v>2</v>
      </c>
      <c r="J25" s="58">
        <f t="shared" si="2"/>
        <v>62</v>
      </c>
      <c r="K25" s="58">
        <f t="shared" si="2"/>
        <v>210</v>
      </c>
      <c r="L25" s="58">
        <f t="shared" si="2"/>
        <v>96</v>
      </c>
      <c r="M25" s="58">
        <f t="shared" si="2"/>
        <v>306</v>
      </c>
    </row>
  </sheetData>
  <mergeCells count="14">
    <mergeCell ref="A25:B25"/>
    <mergeCell ref="A5:A8"/>
    <mergeCell ref="A9:A11"/>
    <mergeCell ref="A12:A13"/>
    <mergeCell ref="A17:A20"/>
    <mergeCell ref="A21:A24"/>
    <mergeCell ref="A15:A16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  <rowBreaks count="1" manualBreakCount="1">
    <brk id="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J24" sqref="J24"/>
    </sheetView>
  </sheetViews>
  <sheetFormatPr defaultColWidth="9.140625" defaultRowHeight="15"/>
  <cols>
    <col min="1" max="1" width="14.28125" style="0" customWidth="1"/>
    <col min="2" max="2" width="21.140625" style="0" customWidth="1"/>
  </cols>
  <sheetData>
    <row r="1" spans="1:13" ht="2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45" t="s">
        <v>165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>
      <c r="A3" s="146" t="s">
        <v>36</v>
      </c>
      <c r="B3" s="148" t="s">
        <v>37</v>
      </c>
      <c r="C3" s="150" t="s">
        <v>38</v>
      </c>
      <c r="D3" s="151"/>
      <c r="E3" s="151"/>
      <c r="F3" s="151"/>
      <c r="G3" s="151"/>
      <c r="H3" s="151"/>
      <c r="I3" s="151"/>
      <c r="J3" s="152"/>
      <c r="K3" s="150" t="s">
        <v>2</v>
      </c>
      <c r="L3" s="152"/>
      <c r="M3" s="153" t="s">
        <v>3</v>
      </c>
    </row>
    <row r="4" spans="1:13" ht="24">
      <c r="A4" s="147"/>
      <c r="B4" s="149"/>
      <c r="C4" s="34" t="s">
        <v>8</v>
      </c>
      <c r="D4" s="34" t="s">
        <v>9</v>
      </c>
      <c r="E4" s="34" t="s">
        <v>10</v>
      </c>
      <c r="F4" s="34" t="s">
        <v>11</v>
      </c>
      <c r="G4" s="34" t="s">
        <v>12</v>
      </c>
      <c r="H4" s="34" t="s">
        <v>13</v>
      </c>
      <c r="I4" s="34" t="s">
        <v>14</v>
      </c>
      <c r="J4" s="34" t="s">
        <v>28</v>
      </c>
      <c r="K4" s="34" t="s">
        <v>5</v>
      </c>
      <c r="L4" s="34" t="s">
        <v>4</v>
      </c>
      <c r="M4" s="154"/>
    </row>
    <row r="5" spans="1:13" ht="48">
      <c r="A5" s="33" t="s">
        <v>123</v>
      </c>
      <c r="B5" s="38" t="s">
        <v>141</v>
      </c>
      <c r="C5" s="39">
        <v>0</v>
      </c>
      <c r="D5" s="39">
        <v>0</v>
      </c>
      <c r="E5" s="39">
        <v>0</v>
      </c>
      <c r="F5" s="39">
        <v>10</v>
      </c>
      <c r="G5" s="39">
        <v>0</v>
      </c>
      <c r="H5" s="39">
        <v>0</v>
      </c>
      <c r="I5" s="39">
        <v>0</v>
      </c>
      <c r="J5" s="39">
        <v>0</v>
      </c>
      <c r="K5" s="39">
        <v>6</v>
      </c>
      <c r="L5" s="39">
        <v>4</v>
      </c>
      <c r="M5" s="37">
        <f>SUM(K5:L5)</f>
        <v>10</v>
      </c>
    </row>
    <row r="6" spans="1:13" ht="24">
      <c r="A6" s="31" t="s">
        <v>126</v>
      </c>
      <c r="B6" s="38" t="s">
        <v>142</v>
      </c>
      <c r="C6" s="39">
        <v>8</v>
      </c>
      <c r="D6" s="39">
        <v>0</v>
      </c>
      <c r="E6" s="39">
        <v>1</v>
      </c>
      <c r="F6" s="39">
        <v>1</v>
      </c>
      <c r="G6" s="39">
        <v>0</v>
      </c>
      <c r="H6" s="39">
        <v>6</v>
      </c>
      <c r="I6" s="39">
        <v>0</v>
      </c>
      <c r="J6" s="39">
        <v>0</v>
      </c>
      <c r="K6" s="39">
        <v>15</v>
      </c>
      <c r="L6" s="39">
        <v>1</v>
      </c>
      <c r="M6" s="37">
        <f aca="true" t="shared" si="0" ref="M6:M13">SUM(K6:L6)</f>
        <v>16</v>
      </c>
    </row>
    <row r="7" spans="1:13" ht="24">
      <c r="A7" s="159" t="s">
        <v>128</v>
      </c>
      <c r="B7" s="41" t="s">
        <v>143</v>
      </c>
      <c r="C7" s="39">
        <v>7</v>
      </c>
      <c r="D7" s="39">
        <v>0</v>
      </c>
      <c r="E7" s="39">
        <v>2</v>
      </c>
      <c r="F7" s="39">
        <v>1</v>
      </c>
      <c r="G7" s="39">
        <v>1</v>
      </c>
      <c r="H7" s="39">
        <v>22</v>
      </c>
      <c r="I7" s="39">
        <v>0</v>
      </c>
      <c r="J7" s="39">
        <v>1</v>
      </c>
      <c r="K7" s="39">
        <v>21</v>
      </c>
      <c r="L7" s="39">
        <v>13</v>
      </c>
      <c r="M7" s="37">
        <f t="shared" si="0"/>
        <v>34</v>
      </c>
    </row>
    <row r="8" spans="1:13" ht="36">
      <c r="A8" s="160"/>
      <c r="B8" s="41" t="s">
        <v>144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  <c r="K8" s="39">
        <v>1</v>
      </c>
      <c r="L8" s="39">
        <v>0</v>
      </c>
      <c r="M8" s="37">
        <f t="shared" si="0"/>
        <v>1</v>
      </c>
    </row>
    <row r="9" spans="1:13" ht="24">
      <c r="A9" s="161"/>
      <c r="B9" s="40" t="s">
        <v>145</v>
      </c>
      <c r="C9" s="36">
        <v>3</v>
      </c>
      <c r="D9" s="39">
        <v>0</v>
      </c>
      <c r="E9" s="36">
        <v>0</v>
      </c>
      <c r="F9" s="36">
        <v>0</v>
      </c>
      <c r="G9" s="39">
        <v>0</v>
      </c>
      <c r="H9" s="36">
        <v>15</v>
      </c>
      <c r="I9" s="36">
        <v>0</v>
      </c>
      <c r="J9" s="36">
        <v>1</v>
      </c>
      <c r="K9" s="36">
        <v>3</v>
      </c>
      <c r="L9" s="36">
        <v>16</v>
      </c>
      <c r="M9" s="37">
        <f t="shared" si="0"/>
        <v>19</v>
      </c>
    </row>
    <row r="10" spans="1:13" ht="22.9">
      <c r="A10" s="32" t="s">
        <v>147</v>
      </c>
      <c r="B10" s="38" t="s">
        <v>146</v>
      </c>
      <c r="C10" s="39">
        <v>4</v>
      </c>
      <c r="D10" s="39">
        <v>0</v>
      </c>
      <c r="E10" s="39">
        <v>0</v>
      </c>
      <c r="F10" s="39">
        <v>0</v>
      </c>
      <c r="G10" s="39">
        <v>0</v>
      </c>
      <c r="H10" s="39">
        <v>13</v>
      </c>
      <c r="I10" s="39">
        <v>0</v>
      </c>
      <c r="J10" s="39">
        <v>1</v>
      </c>
      <c r="K10" s="39">
        <v>15</v>
      </c>
      <c r="L10" s="39">
        <v>3</v>
      </c>
      <c r="M10" s="37">
        <f t="shared" si="0"/>
        <v>18</v>
      </c>
    </row>
    <row r="11" spans="1:13" ht="24">
      <c r="A11" s="164" t="s">
        <v>140</v>
      </c>
      <c r="B11" s="38" t="s">
        <v>148</v>
      </c>
      <c r="C11" s="39">
        <v>16</v>
      </c>
      <c r="D11" s="39">
        <v>0</v>
      </c>
      <c r="E11" s="39">
        <v>6</v>
      </c>
      <c r="F11" s="39">
        <v>3</v>
      </c>
      <c r="G11" s="39">
        <v>0</v>
      </c>
      <c r="H11" s="39">
        <v>36</v>
      </c>
      <c r="I11" s="39">
        <v>1</v>
      </c>
      <c r="J11" s="39">
        <v>4</v>
      </c>
      <c r="K11" s="39">
        <v>52</v>
      </c>
      <c r="L11" s="39">
        <v>14</v>
      </c>
      <c r="M11" s="37">
        <f t="shared" si="0"/>
        <v>66</v>
      </c>
    </row>
    <row r="12" spans="1:13" ht="24">
      <c r="A12" s="165"/>
      <c r="B12" s="38" t="s">
        <v>149</v>
      </c>
      <c r="C12" s="39">
        <v>9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5</v>
      </c>
      <c r="L12" s="39">
        <v>4</v>
      </c>
      <c r="M12" s="37">
        <f t="shared" si="0"/>
        <v>9</v>
      </c>
    </row>
    <row r="13" spans="1:13" ht="24">
      <c r="A13" s="166"/>
      <c r="B13" s="38" t="s">
        <v>150</v>
      </c>
      <c r="C13" s="39">
        <v>7</v>
      </c>
      <c r="D13" s="39">
        <v>0</v>
      </c>
      <c r="E13" s="39">
        <v>0</v>
      </c>
      <c r="F13" s="39">
        <v>2</v>
      </c>
      <c r="G13" s="39">
        <v>0</v>
      </c>
      <c r="H13" s="39">
        <v>7</v>
      </c>
      <c r="I13" s="39">
        <v>0</v>
      </c>
      <c r="J13" s="39">
        <v>0</v>
      </c>
      <c r="K13" s="39">
        <v>15</v>
      </c>
      <c r="L13" s="39">
        <v>1</v>
      </c>
      <c r="M13" s="37">
        <f t="shared" si="0"/>
        <v>16</v>
      </c>
    </row>
    <row r="14" spans="1:13" ht="14.45">
      <c r="A14" s="155" t="s">
        <v>3</v>
      </c>
      <c r="B14" s="155"/>
      <c r="C14" s="58">
        <f>SUM(C5:C13)</f>
        <v>54</v>
      </c>
      <c r="D14" s="58">
        <f aca="true" t="shared" si="1" ref="D14:M14">SUM(D5:D13)</f>
        <v>0</v>
      </c>
      <c r="E14" s="58">
        <f t="shared" si="1"/>
        <v>9</v>
      </c>
      <c r="F14" s="58">
        <f t="shared" si="1"/>
        <v>17</v>
      </c>
      <c r="G14" s="58">
        <f t="shared" si="1"/>
        <v>1</v>
      </c>
      <c r="H14" s="58">
        <f t="shared" si="1"/>
        <v>100</v>
      </c>
      <c r="I14" s="58">
        <f t="shared" si="1"/>
        <v>1</v>
      </c>
      <c r="J14" s="58">
        <f t="shared" si="1"/>
        <v>7</v>
      </c>
      <c r="K14" s="58">
        <f t="shared" si="1"/>
        <v>133</v>
      </c>
      <c r="L14" s="58">
        <f t="shared" si="1"/>
        <v>56</v>
      </c>
      <c r="M14" s="58">
        <f t="shared" si="1"/>
        <v>189</v>
      </c>
    </row>
  </sheetData>
  <mergeCells count="10">
    <mergeCell ref="A14:B14"/>
    <mergeCell ref="A7:A9"/>
    <mergeCell ref="A11:A13"/>
    <mergeCell ref="A1:M1"/>
    <mergeCell ref="A2:M2"/>
    <mergeCell ref="A3:A4"/>
    <mergeCell ref="B3:B4"/>
    <mergeCell ref="C3:J3"/>
    <mergeCell ref="K3:L3"/>
    <mergeCell ref="M3:M4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 topLeftCell="B1">
      <selection activeCell="M6" sqref="M6"/>
    </sheetView>
  </sheetViews>
  <sheetFormatPr defaultColWidth="9.140625" defaultRowHeight="15"/>
  <cols>
    <col min="1" max="1" width="19.28125" style="0" customWidth="1"/>
    <col min="2" max="2" width="21.140625" style="0" customWidth="1"/>
  </cols>
  <sheetData>
    <row r="1" spans="1:13" ht="21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67" t="s">
        <v>36</v>
      </c>
      <c r="B3" s="169" t="s">
        <v>37</v>
      </c>
      <c r="C3" s="171" t="s">
        <v>38</v>
      </c>
      <c r="D3" s="172"/>
      <c r="E3" s="172"/>
      <c r="F3" s="172"/>
      <c r="G3" s="172"/>
      <c r="H3" s="172"/>
      <c r="I3" s="172"/>
      <c r="J3" s="173"/>
      <c r="K3" s="174" t="s">
        <v>2</v>
      </c>
      <c r="L3" s="175"/>
      <c r="M3" s="176" t="s">
        <v>3</v>
      </c>
    </row>
    <row r="4" spans="1:13" ht="24">
      <c r="A4" s="168"/>
      <c r="B4" s="170"/>
      <c r="C4" s="27" t="s">
        <v>8</v>
      </c>
      <c r="D4" s="27" t="s">
        <v>9</v>
      </c>
      <c r="E4" s="27" t="s">
        <v>10</v>
      </c>
      <c r="F4" s="43" t="s">
        <v>11</v>
      </c>
      <c r="G4" s="27" t="s">
        <v>12</v>
      </c>
      <c r="H4" s="27" t="s">
        <v>13</v>
      </c>
      <c r="I4" s="27" t="s">
        <v>14</v>
      </c>
      <c r="J4" s="27" t="s">
        <v>28</v>
      </c>
      <c r="K4" s="27" t="s">
        <v>5</v>
      </c>
      <c r="L4" s="27" t="s">
        <v>4</v>
      </c>
      <c r="M4" s="177"/>
    </row>
    <row r="5" spans="1:13" ht="24">
      <c r="A5" s="31" t="s">
        <v>153</v>
      </c>
      <c r="B5" s="44" t="s">
        <v>152</v>
      </c>
      <c r="C5" s="45">
        <v>2</v>
      </c>
      <c r="D5" s="45">
        <v>0</v>
      </c>
      <c r="E5" s="45">
        <v>0</v>
      </c>
      <c r="F5" s="46">
        <v>2</v>
      </c>
      <c r="G5" s="45">
        <v>0</v>
      </c>
      <c r="H5" s="45">
        <v>10</v>
      </c>
      <c r="I5" s="45">
        <v>0</v>
      </c>
      <c r="J5" s="45">
        <v>5</v>
      </c>
      <c r="K5" s="45">
        <v>12</v>
      </c>
      <c r="L5" s="45">
        <v>7</v>
      </c>
      <c r="M5" s="47">
        <f aca="true" t="shared" si="0" ref="M5:M6">SUM(K5:L5)</f>
        <v>19</v>
      </c>
    </row>
    <row r="6" spans="1:13" ht="36" customHeight="1">
      <c r="A6" s="33" t="s">
        <v>155</v>
      </c>
      <c r="B6" s="44" t="s">
        <v>154</v>
      </c>
      <c r="C6" s="45">
        <v>2</v>
      </c>
      <c r="D6" s="45">
        <v>0</v>
      </c>
      <c r="E6" s="45">
        <v>1</v>
      </c>
      <c r="F6" s="46">
        <v>2</v>
      </c>
      <c r="G6" s="45">
        <v>0</v>
      </c>
      <c r="H6" s="45">
        <v>7</v>
      </c>
      <c r="I6" s="45">
        <v>0</v>
      </c>
      <c r="J6" s="45">
        <v>7</v>
      </c>
      <c r="K6" s="45">
        <v>9</v>
      </c>
      <c r="L6" s="45">
        <v>10</v>
      </c>
      <c r="M6" s="56">
        <f t="shared" si="0"/>
        <v>19</v>
      </c>
    </row>
    <row r="7" spans="1:13" ht="14.45">
      <c r="A7" s="155" t="s">
        <v>3</v>
      </c>
      <c r="B7" s="155"/>
      <c r="C7" s="58">
        <f>SUM(C5:C6)</f>
        <v>4</v>
      </c>
      <c r="D7" s="58">
        <f aca="true" t="shared" si="1" ref="D7:M7">SUM(D5:D6)</f>
        <v>0</v>
      </c>
      <c r="E7" s="58">
        <f t="shared" si="1"/>
        <v>1</v>
      </c>
      <c r="F7" s="58">
        <f t="shared" si="1"/>
        <v>4</v>
      </c>
      <c r="G7" s="58">
        <f t="shared" si="1"/>
        <v>0</v>
      </c>
      <c r="H7" s="58">
        <f t="shared" si="1"/>
        <v>17</v>
      </c>
      <c r="I7" s="58">
        <f t="shared" si="1"/>
        <v>0</v>
      </c>
      <c r="J7" s="58">
        <f t="shared" si="1"/>
        <v>12</v>
      </c>
      <c r="K7" s="58">
        <f t="shared" si="1"/>
        <v>21</v>
      </c>
      <c r="L7" s="58">
        <f t="shared" si="1"/>
        <v>17</v>
      </c>
      <c r="M7" s="58">
        <f t="shared" si="1"/>
        <v>38</v>
      </c>
    </row>
  </sheetData>
  <mergeCells count="8">
    <mergeCell ref="A7:B7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NEIU</cp:lastModifiedBy>
  <cp:lastPrinted>2014-08-19T17:06:16Z</cp:lastPrinted>
  <dcterms:created xsi:type="dcterms:W3CDTF">2013-08-07T18:28:26Z</dcterms:created>
  <dcterms:modified xsi:type="dcterms:W3CDTF">2014-10-27T19:25:41Z</dcterms:modified>
  <cp:category/>
  <cp:version/>
  <cp:contentType/>
  <cp:contentStatus/>
</cp:coreProperties>
</file>